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<sst xmlns="http://schemas.openxmlformats.org/spreadsheetml/2006/main" count="47" uniqueCount="41">
  <si>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附件2</t>
  </si>
  <si>
    <t>2023年农村紧缺师资代偿学费计划资金安排表</t>
  </si>
  <si>
    <t>设区市</t>
  </si>
  <si>
    <t>县（区）</t>
  </si>
  <si>
    <t>人数（人）</t>
  </si>
  <si>
    <t>2023年应下达资金（万元）</t>
  </si>
  <si>
    <t>2022年县级报送结余（万元）</t>
  </si>
  <si>
    <t>2023年实际下达资金（万元）</t>
  </si>
  <si>
    <t>2019年
录用</t>
  </si>
  <si>
    <t>2022年
录用</t>
  </si>
  <si>
    <t>小计</t>
  </si>
  <si>
    <t>总合计</t>
  </si>
  <si>
    <t>福州市</t>
  </si>
  <si>
    <t>永泰县</t>
  </si>
  <si>
    <t>漳州市</t>
  </si>
  <si>
    <t>云霄县</t>
  </si>
  <si>
    <t>诏安县</t>
  </si>
  <si>
    <t>平和县</t>
  </si>
  <si>
    <t>三明市</t>
  </si>
  <si>
    <t>明溪县</t>
  </si>
  <si>
    <t>清流县</t>
  </si>
  <si>
    <t>宁化县</t>
  </si>
  <si>
    <t>泰宁县</t>
  </si>
  <si>
    <t>建宁县</t>
  </si>
  <si>
    <t>龙岩市</t>
  </si>
  <si>
    <t>长汀县</t>
  </si>
  <si>
    <t>武平县</t>
  </si>
  <si>
    <t>连城县</t>
  </si>
  <si>
    <t>南平市</t>
  </si>
  <si>
    <t>顺昌县</t>
  </si>
  <si>
    <t>浦城县</t>
  </si>
  <si>
    <t>光泽县</t>
  </si>
  <si>
    <t>松溪县</t>
  </si>
  <si>
    <t>政和县</t>
  </si>
  <si>
    <t>宁德市</t>
  </si>
  <si>
    <t>霞浦县</t>
  </si>
  <si>
    <t>古田县</t>
  </si>
  <si>
    <t>屏南县</t>
  </si>
  <si>
    <t>寿宁县</t>
  </si>
  <si>
    <t>周宁县</t>
  </si>
  <si>
    <t>柘荣县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</si>
</sst>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62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color indexed="8"/>
      <name val="方正小标宋简体"/>
      <family val="0"/>
    </font>
    <font>
      <sz val="10.5"/>
      <color indexed="8"/>
      <name val="仿宋_GB2312"/>
      <family val="0"/>
    </font>
    <font>
      <sz val="12"/>
      <color indexed="8"/>
      <name val="CESI黑体-GB13000"/>
      <family val="0"/>
    </font>
    <font>
      <b/>
      <sz val="12"/>
      <color indexed="8"/>
      <name val="仿宋"/>
      <family val="0"/>
    </font>
    <font>
      <sz val="12"/>
      <color indexed="8"/>
      <name val="仿宋"/>
      <family val="0"/>
    </font>
    <font>
      <sz val="12"/>
      <name val="仿宋"/>
      <family val="0"/>
    </font>
    <font>
      <sz val="11"/>
      <color indexed="8"/>
      <name val="宋体"/>
      <family val="0"/>
    </font>
    <font>
      <b/>
      <sz val="12"/>
      <name val="仿宋"/>
      <family val="0"/>
    </font>
    <font>
      <sz val="10"/>
      <name val="Times New Roman"/>
      <family val="0"/>
    </font>
    <font>
      <sz val="8"/>
      <name val="Arial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0"/>
    </font>
    <font>
      <u val="single"/>
      <sz val="12"/>
      <color indexed="36"/>
      <name val="宋体"/>
      <family val="0"/>
    </font>
    <font>
      <sz val="12"/>
      <name val="바탕체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2"/>
      <name val="Times New Roman"/>
      <family val="0"/>
    </font>
    <font>
      <sz val="11"/>
      <color indexed="17"/>
      <name val="宋体"/>
      <family val="0"/>
    </font>
    <font>
      <sz val="10"/>
      <name val="Helv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name val="ＭＳ Ｐゴシック"/>
      <family val="0"/>
    </font>
    <font>
      <sz val="11"/>
      <color indexed="10"/>
      <name val="宋体"/>
      <family val="0"/>
    </font>
    <font>
      <b/>
      <i/>
      <sz val="16"/>
      <name val="Helv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0.5"/>
      <color rgb="FF000000"/>
      <name val="仿宋_GB2312"/>
      <family val="0"/>
    </font>
    <font>
      <sz val="12"/>
      <color rgb="FF000000"/>
      <name val="CESI黑体-GB13000"/>
      <family val="0"/>
    </font>
    <font>
      <b/>
      <sz val="12"/>
      <color rgb="FF000000"/>
      <name val="仿宋"/>
      <family val="0"/>
    </font>
    <font>
      <sz val="12"/>
      <color rgb="FF000000"/>
      <name val="仿宋"/>
      <family val="0"/>
    </font>
  </fonts>
  <fills count="3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43" fontId="11" fillId="0" borderId="0" applyFont="0" applyFill="0" applyBorder="0" applyAlignment="0" applyProtection="0"/>
    <xf numFmtId="0" fontId="0" fillId="0" borderId="0">
      <alignment/>
      <protection/>
    </xf>
    <xf numFmtId="38" fontId="12" fillId="5" borderId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23" fillId="0" borderId="0">
      <alignment/>
      <protection/>
    </xf>
    <xf numFmtId="0" fontId="42" fillId="8" borderId="0" applyNumberFormat="0" applyBorder="0" applyAlignment="0" applyProtection="0"/>
    <xf numFmtId="0" fontId="4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0" fillId="0" borderId="0">
      <alignment/>
      <protection/>
    </xf>
    <xf numFmtId="0" fontId="40" fillId="12" borderId="0" applyNumberFormat="0" applyBorder="0" applyAlignment="0" applyProtection="0"/>
    <xf numFmtId="0" fontId="46" fillId="0" borderId="1" applyNumberFormat="0" applyFill="0" applyAlignment="0" applyProtection="0"/>
    <xf numFmtId="0" fontId="47" fillId="13" borderId="2" applyNumberFormat="0" applyAlignment="0" applyProtection="0"/>
    <xf numFmtId="0" fontId="21" fillId="0" borderId="0">
      <alignment/>
      <protection/>
    </xf>
    <xf numFmtId="0" fontId="40" fillId="14" borderId="0" applyNumberFormat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15" borderId="3" applyNumberFormat="0" applyAlignment="0" applyProtection="0"/>
    <xf numFmtId="0" fontId="41" fillId="16" borderId="0" applyNumberFormat="0" applyBorder="0" applyAlignment="0" applyProtection="0"/>
    <xf numFmtId="0" fontId="49" fillId="17" borderId="0" applyNumberFormat="0" applyBorder="0" applyAlignment="0" applyProtection="0"/>
    <xf numFmtId="44" fontId="0" fillId="0" borderId="0" applyFont="0" applyFill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41" fillId="20" borderId="0" applyNumberFormat="0" applyBorder="0" applyAlignment="0" applyProtection="0"/>
    <xf numFmtId="10" fontId="12" fillId="21" borderId="5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0" fillId="23" borderId="0" applyNumberFormat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41" fillId="25" borderId="0" applyNumberFormat="0" applyBorder="0" applyAlignment="0" applyProtection="0"/>
    <xf numFmtId="0" fontId="11" fillId="0" borderId="0">
      <alignment/>
      <protection/>
    </xf>
    <xf numFmtId="0" fontId="53" fillId="0" borderId="8" applyNumberFormat="0" applyFill="0" applyAlignment="0" applyProtection="0"/>
    <xf numFmtId="0" fontId="33" fillId="0" borderId="0">
      <alignment/>
      <protection/>
    </xf>
    <xf numFmtId="0" fontId="23" fillId="0" borderId="0">
      <alignment/>
      <protection/>
    </xf>
    <xf numFmtId="0" fontId="5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55" fillId="15" borderId="10" applyNumberFormat="0" applyAlignment="0" applyProtection="0"/>
    <xf numFmtId="0" fontId="41" fillId="26" borderId="0" applyNumberFormat="0" applyBorder="0" applyAlignment="0" applyProtection="0"/>
    <xf numFmtId="0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1" fillId="0" borderId="0">
      <alignment/>
      <protection/>
    </xf>
    <xf numFmtId="10" fontId="38" fillId="0" borderId="0" applyFont="0" applyFill="0" applyBorder="0" applyAlignment="0" applyProtection="0"/>
    <xf numFmtId="0" fontId="18" fillId="0" borderId="0">
      <alignment/>
      <protection/>
    </xf>
    <xf numFmtId="0" fontId="56" fillId="32" borderId="3" applyNumberFormat="0" applyAlignment="0" applyProtection="0"/>
    <xf numFmtId="0" fontId="40" fillId="33" borderId="0" applyNumberFormat="0" applyBorder="0" applyAlignment="0" applyProtection="0"/>
    <xf numFmtId="0" fontId="26" fillId="0" borderId="0" applyFont="0" applyFill="0" applyBorder="0" applyAlignment="0" applyProtection="0"/>
    <xf numFmtId="0" fontId="38" fillId="0" borderId="0">
      <alignment/>
      <protection/>
    </xf>
    <xf numFmtId="0" fontId="41" fillId="34" borderId="0" applyNumberFormat="0" applyBorder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>
      <alignment/>
      <protection/>
    </xf>
    <xf numFmtId="0" fontId="39" fillId="0" borderId="0">
      <alignment/>
      <protection locked="0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</cellXfs>
  <cellStyles count="80">
    <cellStyle name="Normal" xfId="0"/>
    <cellStyle name="强调文字颜色 3" xfId="15"/>
    <cellStyle name="40% - 强调文字颜色 2" xfId="16"/>
    <cellStyle name="60% - 强调文字颜色 2" xfId="17"/>
    <cellStyle name="千位_laroux" xfId="18"/>
    <cellStyle name="常规 2" xfId="19"/>
    <cellStyle name="Grey" xfId="20"/>
    <cellStyle name="40% - 强调文字颜色 1" xfId="21"/>
    <cellStyle name="强调文字颜色 2" xfId="22"/>
    <cellStyle name="_Book1" xfId="23"/>
    <cellStyle name="适中" xfId="24"/>
    <cellStyle name="强调文字颜色 1" xfId="25"/>
    <cellStyle name="标题 4" xfId="26"/>
    <cellStyle name="好" xfId="27"/>
    <cellStyle name="标题" xfId="28"/>
    <cellStyle name="60% - 强调文字颜色 3" xfId="29"/>
    <cellStyle name="常规 3" xfId="30"/>
    <cellStyle name="60% - 强调文字颜色 1" xfId="31"/>
    <cellStyle name="链接单元格" xfId="32"/>
    <cellStyle name="检查单元格" xfId="33"/>
    <cellStyle name="_Book1_1" xfId="34"/>
    <cellStyle name="强调文字颜色 4" xfId="35"/>
    <cellStyle name="Comma [0]" xfId="36"/>
    <cellStyle name="Followed Hyperlink" xfId="37"/>
    <cellStyle name="计算" xfId="38"/>
    <cellStyle name="20% - 强调文字颜色 4" xfId="39"/>
    <cellStyle name="差" xfId="40"/>
    <cellStyle name="Currency" xfId="41"/>
    <cellStyle name="20% - 强调文字颜色 3" xfId="42"/>
    <cellStyle name="60% - 强调文字颜色 6" xfId="43"/>
    <cellStyle name="Hyperlink" xfId="44"/>
    <cellStyle name="标题 1" xfId="45"/>
    <cellStyle name="20% - 强调文字颜色 2" xfId="46"/>
    <cellStyle name="Input [yellow]" xfId="47"/>
    <cellStyle name="警告文本" xfId="48"/>
    <cellStyle name="注释" xfId="49"/>
    <cellStyle name="60% - 强调文字颜色 4" xfId="50"/>
    <cellStyle name="标题 2" xfId="51"/>
    <cellStyle name="Comma" xfId="52"/>
    <cellStyle name="20% - 强调文字颜色 1" xfId="53"/>
    <cellStyle name="Percent" xfId="54"/>
    <cellStyle name="_ET_STYLE_NoName_00_" xfId="55"/>
    <cellStyle name="40% - 强调文字颜色 3" xfId="56"/>
    <cellStyle name="Normal_0105第二套审计报表定稿" xfId="57"/>
    <cellStyle name="汇总" xfId="58"/>
    <cellStyle name="钎霖_laroux" xfId="59"/>
    <cellStyle name="样式 1" xfId="60"/>
    <cellStyle name="解释性文本" xfId="61"/>
    <cellStyle name="标题 3" xfId="62"/>
    <cellStyle name="输出" xfId="63"/>
    <cellStyle name="40% - 强调文字颜色 4" xfId="64"/>
    <cellStyle name="통화 [0]_BOILER-CO1" xfId="65"/>
    <cellStyle name="霓付 [0]_97MBO" xfId="66"/>
    <cellStyle name="强调文字颜色 5" xfId="67"/>
    <cellStyle name="20% - 强调文字颜色 5" xfId="68"/>
    <cellStyle name="ColLevel_1" xfId="69"/>
    <cellStyle name="Currency [0]" xfId="70"/>
    <cellStyle name="40% - 强调文字颜色 5" xfId="71"/>
    <cellStyle name="强调文字颜色 6" xfId="72"/>
    <cellStyle name="20% - 强调文字颜色 6" xfId="73"/>
    <cellStyle name="Normal - Style1" xfId="74"/>
    <cellStyle name="콤마_BOILER-CO1" xfId="75"/>
    <cellStyle name="콤마 [0]_BOILER-CO1" xfId="76"/>
    <cellStyle name="0,0&#13;&#10;NA&#13;&#10;" xfId="77"/>
    <cellStyle name="Percent [2]" xfId="78"/>
    <cellStyle name="표준_0N-HANDLING " xfId="79"/>
    <cellStyle name="输入" xfId="80"/>
    <cellStyle name="60% - 强调文字颜色 5" xfId="81"/>
    <cellStyle name="통화_BOILER-CO1" xfId="82"/>
    <cellStyle name="??" xfId="83"/>
    <cellStyle name="40% - 强调文字颜色 6" xfId="84"/>
    <cellStyle name="RowLevel_1" xfId="85"/>
    <cellStyle name="霓付_97MBO" xfId="86"/>
    <cellStyle name="烹拳 [0]_97MBO" xfId="87"/>
    <cellStyle name="烹拳_97MBO" xfId="88"/>
    <cellStyle name="千位[0]_laroux" xfId="89"/>
    <cellStyle name="普通_ 白土" xfId="90"/>
    <cellStyle name="襞" xfId="91"/>
    <cellStyle name="千分位[0]_ 白土" xfId="92"/>
    <cellStyle name="千分位_ 白土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A6" sqref="A6:H35"/>
    </sheetView>
  </sheetViews>
  <sheetFormatPr defaultColWidth="7.875" defaultRowHeight="14.25"/>
  <cols>
    <col min="1" max="1" width="7.875" style="1" customWidth="1"/>
    <col min="2" max="2" width="13.125" style="1" customWidth="1"/>
    <col min="3" max="3" width="9.125" style="1" customWidth="1"/>
    <col min="4" max="4" width="9.50390625" style="1" customWidth="1"/>
    <col min="5" max="5" width="7.75390625" style="1" customWidth="1"/>
    <col min="6" max="6" width="10.75390625" style="1" customWidth="1"/>
    <col min="7" max="7" width="10.75390625" style="2" customWidth="1"/>
    <col min="8" max="8" width="11.125" style="2" customWidth="1"/>
    <col min="9" max="254" width="7.875" style="1" customWidth="1"/>
    <col min="255" max="16384" width="7.875" style="1" customWidth="1"/>
  </cols>
  <sheetData>
    <row r="1" spans="1:8" s="1" customFormat="1" ht="18">
      <c r="A1" s="3" t="s">
        <v>0</v>
      </c>
      <c r="G1" s="2"/>
      <c r="H1" s="2"/>
    </row>
    <row r="2" spans="1:8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7.5" customHeight="1">
      <c r="A3" s="5"/>
      <c r="B3" s="5"/>
      <c r="C3" s="5"/>
      <c r="D3" s="5"/>
      <c r="E3" s="5"/>
      <c r="F3" s="5"/>
      <c r="G3" s="14"/>
      <c r="H3" s="14"/>
    </row>
    <row r="4" spans="1:8" s="1" customFormat="1" ht="19.5" customHeight="1">
      <c r="A4" s="6" t="s">
        <v>2</v>
      </c>
      <c r="B4" s="6" t="s">
        <v>3</v>
      </c>
      <c r="C4" s="6" t="s">
        <v>4</v>
      </c>
      <c r="D4" s="6"/>
      <c r="E4" s="6"/>
      <c r="F4" s="15" t="s">
        <v>5</v>
      </c>
      <c r="G4" s="15" t="s">
        <v>6</v>
      </c>
      <c r="H4" s="15" t="s">
        <v>7</v>
      </c>
    </row>
    <row r="5" spans="1:8" s="1" customFormat="1" ht="33.75" customHeight="1">
      <c r="A5" s="6"/>
      <c r="B5" s="6"/>
      <c r="C5" s="6" t="s">
        <v>8</v>
      </c>
      <c r="D5" s="6" t="s">
        <v>9</v>
      </c>
      <c r="E5" s="6" t="s">
        <v>10</v>
      </c>
      <c r="F5" s="16"/>
      <c r="G5" s="16"/>
      <c r="H5" s="16"/>
    </row>
    <row r="6" spans="1:8" s="1" customFormat="1" ht="19.5" customHeight="1">
      <c r="A6" s="7" t="s">
        <v>11</v>
      </c>
      <c r="B6" s="8"/>
      <c r="C6" s="8">
        <f>C7+C13+C9+C19+C23+C29</f>
        <v>518</v>
      </c>
      <c r="D6" s="8">
        <f>D7+D13+D9+D19+D23+D29</f>
        <v>203</v>
      </c>
      <c r="E6" s="8">
        <f aca="true" t="shared" si="0" ref="E6:E35">C6+D6</f>
        <v>721</v>
      </c>
      <c r="F6" s="8">
        <f aca="true" t="shared" si="1" ref="F6:F35">E6*0.5</f>
        <v>360.5</v>
      </c>
      <c r="G6" s="17">
        <f>G7+G9+G13+G19+G23+G29</f>
        <v>8.5</v>
      </c>
      <c r="H6" s="17">
        <f>H7+H9+H13+H19+H23+H29</f>
        <v>352</v>
      </c>
    </row>
    <row r="7" spans="1:8" s="1" customFormat="1" ht="18" customHeight="1">
      <c r="A7" s="7" t="s">
        <v>12</v>
      </c>
      <c r="B7" s="7" t="s">
        <v>10</v>
      </c>
      <c r="C7" s="7"/>
      <c r="D7" s="8">
        <f>D8</f>
        <v>14</v>
      </c>
      <c r="E7" s="8">
        <f>E8</f>
        <v>14</v>
      </c>
      <c r="F7" s="8">
        <f>F8</f>
        <v>7</v>
      </c>
      <c r="G7" s="8"/>
      <c r="H7" s="8">
        <f>H8</f>
        <v>7</v>
      </c>
    </row>
    <row r="8" spans="1:8" s="1" customFormat="1" ht="18" customHeight="1">
      <c r="A8" s="8"/>
      <c r="B8" s="9" t="s">
        <v>13</v>
      </c>
      <c r="C8" s="9"/>
      <c r="D8" s="10">
        <v>14</v>
      </c>
      <c r="E8" s="10">
        <f t="shared" si="0"/>
        <v>14</v>
      </c>
      <c r="F8" s="10">
        <f t="shared" si="1"/>
        <v>7</v>
      </c>
      <c r="G8" s="18"/>
      <c r="H8" s="18">
        <f aca="true" t="shared" si="2" ref="H7:H35">F8-G8</f>
        <v>7</v>
      </c>
    </row>
    <row r="9" spans="1:8" s="1" customFormat="1" ht="18" customHeight="1">
      <c r="A9" s="7" t="s">
        <v>14</v>
      </c>
      <c r="B9" s="7" t="s">
        <v>10</v>
      </c>
      <c r="C9" s="7">
        <f aca="true" t="shared" si="3" ref="C9:H9">C12+C11+C10</f>
        <v>152</v>
      </c>
      <c r="D9" s="7">
        <f t="shared" si="3"/>
        <v>26</v>
      </c>
      <c r="E9" s="7">
        <f t="shared" si="3"/>
        <v>178</v>
      </c>
      <c r="F9" s="7">
        <f t="shared" si="3"/>
        <v>89</v>
      </c>
      <c r="G9" s="7">
        <f t="shared" si="3"/>
        <v>2.5</v>
      </c>
      <c r="H9" s="7">
        <f t="shared" si="3"/>
        <v>86.5</v>
      </c>
    </row>
    <row r="10" spans="1:8" s="1" customFormat="1" ht="18" customHeight="1">
      <c r="A10" s="8"/>
      <c r="B10" s="9" t="s">
        <v>15</v>
      </c>
      <c r="C10" s="9">
        <v>40</v>
      </c>
      <c r="D10" s="11">
        <v>8</v>
      </c>
      <c r="E10" s="10">
        <f>C10+D10</f>
        <v>48</v>
      </c>
      <c r="F10" s="10">
        <f>E10*0.5</f>
        <v>24</v>
      </c>
      <c r="G10" s="18"/>
      <c r="H10" s="18">
        <f>F10-G10</f>
        <v>24</v>
      </c>
    </row>
    <row r="11" spans="1:8" s="1" customFormat="1" ht="18" customHeight="1">
      <c r="A11" s="8"/>
      <c r="B11" s="9" t="s">
        <v>16</v>
      </c>
      <c r="C11" s="9">
        <v>77</v>
      </c>
      <c r="D11" s="11">
        <v>13</v>
      </c>
      <c r="E11" s="10">
        <f>C11+D11</f>
        <v>90</v>
      </c>
      <c r="F11" s="10">
        <f>E11*0.5</f>
        <v>45</v>
      </c>
      <c r="G11" s="18">
        <v>2.5</v>
      </c>
      <c r="H11" s="18">
        <f>F11-G11</f>
        <v>42.5</v>
      </c>
    </row>
    <row r="12" spans="1:8" s="1" customFormat="1" ht="18" customHeight="1">
      <c r="A12" s="8"/>
      <c r="B12" s="9" t="s">
        <v>17</v>
      </c>
      <c r="C12" s="9">
        <v>35</v>
      </c>
      <c r="D12" s="11">
        <v>5</v>
      </c>
      <c r="E12" s="10">
        <f>C12+D12</f>
        <v>40</v>
      </c>
      <c r="F12" s="10">
        <f>E12*0.5</f>
        <v>20</v>
      </c>
      <c r="G12" s="18"/>
      <c r="H12" s="18">
        <f>F12-G12</f>
        <v>20</v>
      </c>
    </row>
    <row r="13" spans="1:8" s="1" customFormat="1" ht="18" customHeight="1">
      <c r="A13" s="7" t="s">
        <v>18</v>
      </c>
      <c r="B13" s="7" t="s">
        <v>10</v>
      </c>
      <c r="C13" s="7">
        <f aca="true" t="shared" si="4" ref="C13:H13">C14+C18+C16+C15+C17</f>
        <v>75</v>
      </c>
      <c r="D13" s="7">
        <f t="shared" si="4"/>
        <v>27</v>
      </c>
      <c r="E13" s="7">
        <f t="shared" si="4"/>
        <v>102</v>
      </c>
      <c r="F13" s="7">
        <f t="shared" si="4"/>
        <v>51</v>
      </c>
      <c r="G13" s="7">
        <f t="shared" si="4"/>
        <v>1.5</v>
      </c>
      <c r="H13" s="7">
        <f t="shared" si="4"/>
        <v>49.5</v>
      </c>
    </row>
    <row r="14" spans="1:8" s="1" customFormat="1" ht="18" customHeight="1">
      <c r="A14" s="8"/>
      <c r="B14" s="9" t="s">
        <v>19</v>
      </c>
      <c r="C14" s="9">
        <v>16</v>
      </c>
      <c r="D14" s="11">
        <v>2</v>
      </c>
      <c r="E14" s="10">
        <f t="shared" si="0"/>
        <v>18</v>
      </c>
      <c r="F14" s="10">
        <f t="shared" si="1"/>
        <v>9</v>
      </c>
      <c r="G14" s="18"/>
      <c r="H14" s="18">
        <f t="shared" si="2"/>
        <v>9</v>
      </c>
    </row>
    <row r="15" spans="1:8" s="1" customFormat="1" ht="18" customHeight="1">
      <c r="A15" s="8"/>
      <c r="B15" s="9" t="s">
        <v>20</v>
      </c>
      <c r="C15" s="9">
        <v>6</v>
      </c>
      <c r="D15" s="11">
        <v>3</v>
      </c>
      <c r="E15" s="10">
        <f t="shared" si="0"/>
        <v>9</v>
      </c>
      <c r="F15" s="10">
        <f t="shared" si="1"/>
        <v>4.5</v>
      </c>
      <c r="G15" s="18">
        <v>1.5</v>
      </c>
      <c r="H15" s="18">
        <f t="shared" si="2"/>
        <v>3</v>
      </c>
    </row>
    <row r="16" spans="1:8" s="1" customFormat="1" ht="18" customHeight="1">
      <c r="A16" s="8"/>
      <c r="B16" s="9" t="s">
        <v>21</v>
      </c>
      <c r="C16" s="9">
        <v>14</v>
      </c>
      <c r="D16" s="11">
        <v>13</v>
      </c>
      <c r="E16" s="10">
        <f t="shared" si="0"/>
        <v>27</v>
      </c>
      <c r="F16" s="10">
        <f t="shared" si="1"/>
        <v>13.5</v>
      </c>
      <c r="G16" s="18"/>
      <c r="H16" s="18">
        <f t="shared" si="2"/>
        <v>13.5</v>
      </c>
    </row>
    <row r="17" spans="1:8" s="1" customFormat="1" ht="18" customHeight="1">
      <c r="A17" s="8"/>
      <c r="B17" s="9" t="s">
        <v>22</v>
      </c>
      <c r="C17" s="9">
        <v>21</v>
      </c>
      <c r="D17" s="11">
        <v>6</v>
      </c>
      <c r="E17" s="10">
        <f t="shared" si="0"/>
        <v>27</v>
      </c>
      <c r="F17" s="10">
        <f t="shared" si="1"/>
        <v>13.5</v>
      </c>
      <c r="G17" s="18"/>
      <c r="H17" s="18">
        <f t="shared" si="2"/>
        <v>13.5</v>
      </c>
    </row>
    <row r="18" spans="1:8" s="1" customFormat="1" ht="18" customHeight="1">
      <c r="A18" s="8"/>
      <c r="B18" s="9" t="s">
        <v>23</v>
      </c>
      <c r="C18" s="9">
        <v>18</v>
      </c>
      <c r="D18" s="11">
        <v>3</v>
      </c>
      <c r="E18" s="10">
        <f t="shared" si="0"/>
        <v>21</v>
      </c>
      <c r="F18" s="10">
        <f t="shared" si="1"/>
        <v>10.5</v>
      </c>
      <c r="G18" s="18"/>
      <c r="H18" s="18">
        <f t="shared" si="2"/>
        <v>10.5</v>
      </c>
    </row>
    <row r="19" spans="1:8" s="1" customFormat="1" ht="18" customHeight="1">
      <c r="A19" s="7" t="s">
        <v>24</v>
      </c>
      <c r="B19" s="7" t="s">
        <v>10</v>
      </c>
      <c r="C19" s="7">
        <f aca="true" t="shared" si="5" ref="C19:H19">C20+C21+C22</f>
        <v>59</v>
      </c>
      <c r="D19" s="7">
        <f t="shared" si="5"/>
        <v>54</v>
      </c>
      <c r="E19" s="7">
        <f t="shared" si="5"/>
        <v>113</v>
      </c>
      <c r="F19" s="7">
        <f t="shared" si="5"/>
        <v>56.5</v>
      </c>
      <c r="G19" s="7">
        <f t="shared" si="5"/>
        <v>3</v>
      </c>
      <c r="H19" s="7">
        <f t="shared" si="5"/>
        <v>53.5</v>
      </c>
    </row>
    <row r="20" spans="1:8" s="1" customFormat="1" ht="18" customHeight="1">
      <c r="A20" s="8"/>
      <c r="B20" s="9" t="s">
        <v>25</v>
      </c>
      <c r="C20" s="9">
        <v>10</v>
      </c>
      <c r="D20" s="12">
        <v>27</v>
      </c>
      <c r="E20" s="10">
        <f t="shared" si="0"/>
        <v>37</v>
      </c>
      <c r="F20" s="10">
        <f t="shared" si="1"/>
        <v>18.5</v>
      </c>
      <c r="G20" s="18"/>
      <c r="H20" s="18">
        <f t="shared" si="2"/>
        <v>18.5</v>
      </c>
    </row>
    <row r="21" spans="1:8" s="1" customFormat="1" ht="18" customHeight="1">
      <c r="A21" s="8"/>
      <c r="B21" s="9" t="s">
        <v>26</v>
      </c>
      <c r="C21" s="9">
        <v>25</v>
      </c>
      <c r="D21" s="13">
        <v>17</v>
      </c>
      <c r="E21" s="10">
        <f t="shared" si="0"/>
        <v>42</v>
      </c>
      <c r="F21" s="10">
        <f t="shared" si="1"/>
        <v>21</v>
      </c>
      <c r="G21" s="18"/>
      <c r="H21" s="18">
        <f t="shared" si="2"/>
        <v>21</v>
      </c>
    </row>
    <row r="22" spans="1:8" s="1" customFormat="1" ht="18" customHeight="1">
      <c r="A22" s="8"/>
      <c r="B22" s="9" t="s">
        <v>27</v>
      </c>
      <c r="C22" s="9">
        <v>24</v>
      </c>
      <c r="D22" s="12">
        <v>10</v>
      </c>
      <c r="E22" s="10">
        <f t="shared" si="0"/>
        <v>34</v>
      </c>
      <c r="F22" s="10">
        <f t="shared" si="1"/>
        <v>17</v>
      </c>
      <c r="G22" s="18">
        <v>3</v>
      </c>
      <c r="H22" s="18">
        <f t="shared" si="2"/>
        <v>14</v>
      </c>
    </row>
    <row r="23" spans="1:8" s="1" customFormat="1" ht="18" customHeight="1">
      <c r="A23" s="7" t="s">
        <v>28</v>
      </c>
      <c r="B23" s="7" t="s">
        <v>10</v>
      </c>
      <c r="C23" s="7">
        <f>C25+C27+C24+C26+C28</f>
        <v>74</v>
      </c>
      <c r="D23" s="7">
        <f>D25+D27+D24+D26+D28</f>
        <v>25</v>
      </c>
      <c r="E23" s="7">
        <f>E25+E27+E24+E26+E28</f>
        <v>99</v>
      </c>
      <c r="F23" s="7">
        <f>F25+F27+F24+F26+F28</f>
        <v>49.5</v>
      </c>
      <c r="G23" s="7"/>
      <c r="H23" s="7">
        <f>H25+H27+H24+H26+H28</f>
        <v>49.5</v>
      </c>
    </row>
    <row r="24" spans="1:8" s="1" customFormat="1" ht="18" customHeight="1">
      <c r="A24" s="8"/>
      <c r="B24" s="9" t="s">
        <v>29</v>
      </c>
      <c r="C24" s="9">
        <v>14</v>
      </c>
      <c r="D24" s="11">
        <v>9</v>
      </c>
      <c r="E24" s="10">
        <f>C24+D24</f>
        <v>23</v>
      </c>
      <c r="F24" s="10">
        <f>E24*0.5</f>
        <v>11.5</v>
      </c>
      <c r="G24" s="18"/>
      <c r="H24" s="18">
        <f>F24-G24</f>
        <v>11.5</v>
      </c>
    </row>
    <row r="25" spans="1:8" s="1" customFormat="1" ht="18" customHeight="1">
      <c r="A25" s="8"/>
      <c r="B25" s="9" t="s">
        <v>30</v>
      </c>
      <c r="C25" s="9">
        <v>11</v>
      </c>
      <c r="D25" s="11">
        <v>8</v>
      </c>
      <c r="E25" s="10">
        <f>C25+D25</f>
        <v>19</v>
      </c>
      <c r="F25" s="10">
        <f>E25*0.5</f>
        <v>9.5</v>
      </c>
      <c r="G25" s="18"/>
      <c r="H25" s="18">
        <f>F25-G25</f>
        <v>9.5</v>
      </c>
    </row>
    <row r="26" spans="1:8" s="1" customFormat="1" ht="18" customHeight="1">
      <c r="A26" s="8"/>
      <c r="B26" s="9" t="s">
        <v>31</v>
      </c>
      <c r="C26" s="9">
        <v>9</v>
      </c>
      <c r="D26" s="11">
        <v>1</v>
      </c>
      <c r="E26" s="10">
        <f>C26+D26</f>
        <v>10</v>
      </c>
      <c r="F26" s="10">
        <f>E26*0.5</f>
        <v>5</v>
      </c>
      <c r="G26" s="18"/>
      <c r="H26" s="18">
        <f>F26-G26</f>
        <v>5</v>
      </c>
    </row>
    <row r="27" spans="1:8" s="1" customFormat="1" ht="18" customHeight="1">
      <c r="A27" s="8"/>
      <c r="B27" s="9" t="s">
        <v>32</v>
      </c>
      <c r="C27" s="9">
        <v>16</v>
      </c>
      <c r="D27" s="11">
        <v>5</v>
      </c>
      <c r="E27" s="10">
        <f>C27+D27</f>
        <v>21</v>
      </c>
      <c r="F27" s="10">
        <f>E27*0.5</f>
        <v>10.5</v>
      </c>
      <c r="G27" s="18"/>
      <c r="H27" s="18">
        <f>F27-G27</f>
        <v>10.5</v>
      </c>
    </row>
    <row r="28" spans="1:8" s="1" customFormat="1" ht="18" customHeight="1">
      <c r="A28" s="8"/>
      <c r="B28" s="9" t="s">
        <v>33</v>
      </c>
      <c r="C28" s="9">
        <v>24</v>
      </c>
      <c r="D28" s="12">
        <v>2</v>
      </c>
      <c r="E28" s="10">
        <f t="shared" si="0"/>
        <v>26</v>
      </c>
      <c r="F28" s="10">
        <f t="shared" si="1"/>
        <v>13</v>
      </c>
      <c r="G28" s="18"/>
      <c r="H28" s="18">
        <f t="shared" si="2"/>
        <v>13</v>
      </c>
    </row>
    <row r="29" spans="1:8" s="1" customFormat="1" ht="18" customHeight="1">
      <c r="A29" s="7" t="s">
        <v>34</v>
      </c>
      <c r="B29" s="7" t="s">
        <v>10</v>
      </c>
      <c r="C29" s="7">
        <f aca="true" t="shared" si="6" ref="C29:H29">C31+C30+C33+C34+C32+C35</f>
        <v>158</v>
      </c>
      <c r="D29" s="7">
        <f t="shared" si="6"/>
        <v>57</v>
      </c>
      <c r="E29" s="7">
        <f t="shared" si="6"/>
        <v>215</v>
      </c>
      <c r="F29" s="7">
        <f t="shared" si="6"/>
        <v>107.5</v>
      </c>
      <c r="G29" s="7">
        <f t="shared" si="6"/>
        <v>1.5</v>
      </c>
      <c r="H29" s="7">
        <f t="shared" si="6"/>
        <v>106</v>
      </c>
    </row>
    <row r="30" spans="1:8" s="1" customFormat="1" ht="18" customHeight="1">
      <c r="A30" s="8"/>
      <c r="B30" s="9" t="s">
        <v>35</v>
      </c>
      <c r="C30" s="9">
        <v>35</v>
      </c>
      <c r="D30" s="13">
        <v>17</v>
      </c>
      <c r="E30" s="10">
        <f>C30+D30</f>
        <v>52</v>
      </c>
      <c r="F30" s="10">
        <f>E30*0.5</f>
        <v>26</v>
      </c>
      <c r="G30" s="18"/>
      <c r="H30" s="18">
        <f>F30-G30</f>
        <v>26</v>
      </c>
    </row>
    <row r="31" spans="1:8" s="1" customFormat="1" ht="18" customHeight="1">
      <c r="A31" s="8"/>
      <c r="B31" s="9" t="s">
        <v>36</v>
      </c>
      <c r="C31" s="9">
        <v>64</v>
      </c>
      <c r="D31" s="12">
        <v>17</v>
      </c>
      <c r="E31" s="10">
        <f>C31+D31</f>
        <v>81</v>
      </c>
      <c r="F31" s="10">
        <f>E31*0.5</f>
        <v>40.5</v>
      </c>
      <c r="G31" s="18">
        <v>0.5</v>
      </c>
      <c r="H31" s="18">
        <f>F31-G31</f>
        <v>40</v>
      </c>
    </row>
    <row r="32" spans="1:8" s="1" customFormat="1" ht="18" customHeight="1">
      <c r="A32" s="8"/>
      <c r="B32" s="9" t="s">
        <v>37</v>
      </c>
      <c r="C32" s="9">
        <v>14</v>
      </c>
      <c r="D32" s="13">
        <v>6</v>
      </c>
      <c r="E32" s="10">
        <f>C32+D32</f>
        <v>20</v>
      </c>
      <c r="F32" s="10">
        <f>E32*0.5</f>
        <v>10</v>
      </c>
      <c r="G32" s="18">
        <v>1</v>
      </c>
      <c r="H32" s="18">
        <f>F32-G32</f>
        <v>9</v>
      </c>
    </row>
    <row r="33" spans="1:8" s="1" customFormat="1" ht="18" customHeight="1">
      <c r="A33" s="8"/>
      <c r="B33" s="9" t="s">
        <v>38</v>
      </c>
      <c r="C33" s="9">
        <v>31</v>
      </c>
      <c r="D33" s="13">
        <v>6</v>
      </c>
      <c r="E33" s="10">
        <f>C33+D33</f>
        <v>37</v>
      </c>
      <c r="F33" s="10">
        <f>E33*0.5</f>
        <v>18.5</v>
      </c>
      <c r="G33" s="18"/>
      <c r="H33" s="18">
        <f>F33-G33</f>
        <v>18.5</v>
      </c>
    </row>
    <row r="34" spans="1:8" s="1" customFormat="1" ht="18" customHeight="1">
      <c r="A34" s="8"/>
      <c r="B34" s="9" t="s">
        <v>39</v>
      </c>
      <c r="C34" s="9">
        <v>2</v>
      </c>
      <c r="D34" s="13">
        <v>7</v>
      </c>
      <c r="E34" s="10">
        <f>C34+D34</f>
        <v>9</v>
      </c>
      <c r="F34" s="10">
        <f>E34*0.5</f>
        <v>4.5</v>
      </c>
      <c r="G34" s="18"/>
      <c r="H34" s="18">
        <f>F34-G34</f>
        <v>4.5</v>
      </c>
    </row>
    <row r="35" spans="1:8" s="1" customFormat="1" ht="18" customHeight="1">
      <c r="A35" s="8"/>
      <c r="B35" s="9" t="s">
        <v>40</v>
      </c>
      <c r="C35" s="9">
        <v>12</v>
      </c>
      <c r="D35" s="13">
        <v>4</v>
      </c>
      <c r="E35" s="10">
        <f t="shared" si="0"/>
        <v>16</v>
      </c>
      <c r="F35" s="10">
        <f t="shared" si="1"/>
        <v>8</v>
      </c>
      <c r="G35" s="18"/>
      <c r="H35" s="18">
        <f t="shared" si="2"/>
        <v>8</v>
      </c>
    </row>
  </sheetData>
  <sheetProtection/>
  <mergeCells count="15">
    <mergeCell ref="A2:H2"/>
    <mergeCell ref="A3:F3"/>
    <mergeCell ref="C4:E4"/>
    <mergeCell ref="A6:B6"/>
    <mergeCell ref="A4:A5"/>
    <mergeCell ref="A7:A8"/>
    <mergeCell ref="A9:A12"/>
    <mergeCell ref="A13:A18"/>
    <mergeCell ref="A19:A22"/>
    <mergeCell ref="A23:A28"/>
    <mergeCell ref="A29:A35"/>
    <mergeCell ref="B4:B5"/>
    <mergeCell ref="F4:F5"/>
    <mergeCell ref="G4:G5"/>
    <mergeCell ref="H4:H5"/>
  </mergeCells>
  <printOptions/>
  <pageMargins left="0.7513888888888889" right="0.7513888888888889" top="1" bottom="1" header="0.5" footer="0.5"/>
  <pageSetup horizontalDpi="600" verticalDpi="600" orientation="portrait" paperSize="9"/>
  <headerFooter differentOddEven="1">
    <oddFooter>&amp;R&amp;"+"&amp;14- &amp;P -</oddFooter>
    <evenFooter>&amp;L&amp;"+"&amp;14-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张雅婧</cp:lastModifiedBy>
  <cp:lastPrinted>2015-10-30T10:24:12Z</cp:lastPrinted>
  <dcterms:created xsi:type="dcterms:W3CDTF">1996-12-18T01:32:42Z</dcterms:created>
  <dcterms:modified xsi:type="dcterms:W3CDTF">2023-05-22T17:18:32Z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96203270DBB840B3B21182FF20D747C4</vt:lpwstr>
  </property>
  <property fmtid="{D5CDD505-2E9C-101B-9397-08002B2CF9AE}" pid="4" name="퀀_generated_2.-2147483648">
    <vt:i4>2052</vt:i4>
  </property>
</Properties>
</file>