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0545" windowHeight="6165" activeTab="0"/>
  </bookViews>
  <sheets>
    <sheet name="高中" sheetId="1" r:id="rId1"/>
    <sheet name="Sheet3" sheetId="2" r:id="rId2"/>
  </sheets>
  <definedNames>
    <definedName name="_xlnm.Print_Area" localSheetId="0">'高中'!$A$1:$G$109</definedName>
    <definedName name="_xlnm.Print_Titles" localSheetId="0">'高中'!$1:$4</definedName>
  </definedNames>
  <calcPr fullCalcOnLoad="1"/>
</workbook>
</file>

<file path=xl/sharedStrings.xml><?xml version="1.0" encoding="utf-8"?>
<sst xmlns="http://schemas.openxmlformats.org/spreadsheetml/2006/main" count="224" uniqueCount="109">
  <si>
    <t>（一）市直学校</t>
  </si>
  <si>
    <t>市县区及学校名称</t>
  </si>
  <si>
    <t>低保家庭学生数</t>
  </si>
  <si>
    <t>人数</t>
  </si>
  <si>
    <t>(一）市直学校</t>
  </si>
  <si>
    <t>2009年春季财政补助资金</t>
  </si>
  <si>
    <t>省级</t>
  </si>
  <si>
    <t>设区市</t>
  </si>
  <si>
    <t>（二）县区小计</t>
  </si>
  <si>
    <t>1133</t>
  </si>
  <si>
    <t>（二）县区小计</t>
  </si>
  <si>
    <t>六、南平市合计</t>
  </si>
  <si>
    <t>五、龙岩市合计</t>
  </si>
  <si>
    <t>四、漳州市合计</t>
  </si>
  <si>
    <t>二、宁德市合计</t>
  </si>
  <si>
    <t>蕉城区</t>
  </si>
  <si>
    <t>福安市</t>
  </si>
  <si>
    <t>福鼎市</t>
  </si>
  <si>
    <t>霞浦县</t>
  </si>
  <si>
    <t>古田县</t>
  </si>
  <si>
    <t>屏南县</t>
  </si>
  <si>
    <t>寿宁县</t>
  </si>
  <si>
    <t>周宁县</t>
  </si>
  <si>
    <t>柘荣县</t>
  </si>
  <si>
    <t>城厢区</t>
  </si>
  <si>
    <t>荔城区</t>
  </si>
  <si>
    <t>涵江区</t>
  </si>
  <si>
    <t>秀屿区</t>
  </si>
  <si>
    <t>湄洲岛</t>
  </si>
  <si>
    <t>北岸</t>
  </si>
  <si>
    <t>仙游县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</si>
  <si>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</si>
  <si>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</si>
  <si>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</si>
  <si>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</si>
  <si>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</si>
  <si>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</si>
  <si>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</si>
  <si>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</si>
  <si>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</si>
  <si>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</si>
  <si>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</si>
  <si>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常山华侨经济开发区</t>
  </si>
  <si>
    <t>新罗区</t>
  </si>
  <si>
    <t>永定县</t>
  </si>
  <si>
    <t>上杭县</t>
  </si>
  <si>
    <t>武平县</t>
  </si>
  <si>
    <t>漳平市</t>
  </si>
  <si>
    <t>连城县</t>
  </si>
  <si>
    <t>长汀县</t>
  </si>
  <si>
    <t>三、莆田市合计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</si>
  <si>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</si>
  <si>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</si>
  <si>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</si>
  <si>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</si>
  <si>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</si>
  <si>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</si>
  <si>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</si>
  <si>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</si>
  <si>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</si>
  <si>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</si>
  <si>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 xml:space="preserve">     七、泉州市合计</t>
  </si>
  <si>
    <t>鲤城区</t>
  </si>
  <si>
    <t>丰泽区</t>
  </si>
  <si>
    <t>洛江区</t>
  </si>
  <si>
    <t>泉港区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</si>
  <si>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</si>
  <si>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</si>
  <si>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</si>
  <si>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</si>
  <si>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</si>
  <si>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</si>
  <si>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</si>
  <si>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八、三明市合计</t>
  </si>
  <si>
    <t>沙县</t>
  </si>
  <si>
    <t>清流县</t>
  </si>
  <si>
    <t>建宁县</t>
  </si>
  <si>
    <t>明溪县</t>
  </si>
  <si>
    <t>将乐县</t>
  </si>
  <si>
    <t>宁化县</t>
  </si>
  <si>
    <t>大田县</t>
  </si>
  <si>
    <t>尤溪县</t>
  </si>
  <si>
    <t>永安市</t>
  </si>
  <si>
    <t>泰宁县</t>
  </si>
  <si>
    <t>鼓楼区</t>
  </si>
  <si>
    <t>台江区</t>
  </si>
  <si>
    <t>仓山区</t>
  </si>
  <si>
    <t>马尾区</t>
  </si>
  <si>
    <t>琅岐区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</si>
  <si>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</si>
  <si>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</si>
  <si>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</si>
  <si>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</si>
  <si>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</si>
  <si>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</si>
  <si>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</si>
  <si>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</si>
  <si>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</si>
  <si>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1064</t>
  </si>
  <si>
    <t>72</t>
  </si>
  <si>
    <t>141</t>
  </si>
  <si>
    <t>县（市、区）</t>
  </si>
  <si>
    <t>小计</t>
  </si>
  <si>
    <t xml:space="preserve">                                                           金额单位：元</t>
  </si>
  <si>
    <t>春季学期补助标准</t>
  </si>
  <si>
    <t>750</t>
  </si>
  <si>
    <t>一、福州市合计</t>
  </si>
  <si>
    <t>全省合计</t>
  </si>
  <si>
    <t>2009年春季学期普通高中低保家庭学生助学金安排表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</si>
</sst>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_ "/>
    <numFmt numFmtId="181" formatCode="0.0%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MS Sans Serif"/>
      <family val="2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18" applyFont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16" applyNumberFormat="1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16" applyNumberFormat="1" applyFont="1" applyFill="1" applyBorder="1" applyAlignment="1">
      <alignment horizontal="center" vertical="center"/>
      <protection/>
    </xf>
    <xf numFmtId="0" fontId="4" fillId="0" borderId="1" xfId="16" applyFont="1" applyBorder="1" applyAlignment="1" applyProtection="1">
      <alignment horizontal="center" vertical="center" wrapText="1"/>
      <protection/>
    </xf>
    <xf numFmtId="0" fontId="5" fillId="2" borderId="1" xfId="16" applyFont="1" applyFill="1" applyBorder="1" applyAlignment="1">
      <alignment horizontal="left" vertical="center"/>
      <protection/>
    </xf>
    <xf numFmtId="0" fontId="5" fillId="2" borderId="1" xfId="16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17" applyFont="1" applyFill="1" applyBorder="1" applyAlignment="1">
      <alignment horizontal="left" vertical="center" wrapText="1"/>
      <protection/>
    </xf>
    <xf numFmtId="0" fontId="4" fillId="3" borderId="1" xfId="16" applyNumberFormat="1" applyFont="1" applyFill="1" applyBorder="1" applyAlignment="1">
      <alignment horizontal="center" vertical="center"/>
      <protection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3" borderId="1" xfId="17" applyFont="1" applyFill="1" applyBorder="1" applyAlignment="1">
      <alignment horizontal="center" vertical="center" wrapText="1"/>
      <protection/>
    </xf>
    <xf numFmtId="177" fontId="5" fillId="4" borderId="1" xfId="16" applyNumberFormat="1" applyFont="1" applyFill="1" applyBorder="1" applyAlignment="1">
      <alignment horizontal="center" vertical="center" wrapText="1"/>
      <protection/>
    </xf>
    <xf numFmtId="0" fontId="5" fillId="4" borderId="1" xfId="16" applyFont="1" applyFill="1" applyBorder="1" applyAlignment="1">
      <alignment horizontal="center" vertical="center" wrapText="1"/>
      <protection/>
    </xf>
    <xf numFmtId="0" fontId="5" fillId="4" borderId="1" xfId="16" applyFont="1" applyFill="1" applyBorder="1" applyAlignment="1">
      <alignment horizontal="center" vertical="center"/>
      <protection/>
    </xf>
    <xf numFmtId="0" fontId="4" fillId="4" borderId="1" xfId="16" applyNumberFormat="1" applyFont="1" applyFill="1" applyBorder="1" applyAlignment="1">
      <alignment horizontal="center" vertical="center"/>
      <protection/>
    </xf>
    <xf numFmtId="177" fontId="2" fillId="4" borderId="1" xfId="0" applyNumberFormat="1" applyFont="1" applyFill="1" applyBorder="1" applyAlignment="1">
      <alignment horizontal="center" vertical="center"/>
    </xf>
    <xf numFmtId="177" fontId="4" fillId="4" borderId="1" xfId="16" applyNumberFormat="1" applyFont="1" applyFill="1" applyBorder="1" applyAlignment="1">
      <alignment horizontal="center" vertical="center"/>
      <protection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16" applyFont="1" applyFill="1" applyBorder="1" applyAlignment="1">
      <alignment horizontal="center" vertical="center"/>
      <protection/>
    </xf>
    <xf numFmtId="0" fontId="2" fillId="4" borderId="1" xfId="16" applyFont="1" applyFill="1" applyBorder="1" applyAlignment="1">
      <alignment horizontal="center" vertical="center"/>
      <protection/>
    </xf>
    <xf numFmtId="177" fontId="2" fillId="4" borderId="1" xfId="16" applyNumberFormat="1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2" fillId="4" borderId="1" xfId="19" applyFont="1" applyFill="1" applyBorder="1" applyAlignment="1">
      <alignment horizontal="center" vertical="center"/>
      <protection/>
    </xf>
    <xf numFmtId="0" fontId="5" fillId="4" borderId="1" xfId="0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79" fontId="4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177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16" applyFont="1" applyFill="1" applyBorder="1" applyAlignment="1">
      <alignment horizontal="center" vertical="center"/>
      <protection/>
    </xf>
    <xf numFmtId="0" fontId="3" fillId="4" borderId="1" xfId="17" applyFont="1" applyFill="1" applyBorder="1" applyAlignment="1">
      <alignment horizontal="center" vertical="center" wrapText="1"/>
      <protection/>
    </xf>
    <xf numFmtId="0" fontId="2" fillId="4" borderId="1" xfId="17" applyFont="1" applyFill="1" applyBorder="1" applyAlignment="1">
      <alignment horizontal="center" vertical="center" wrapText="1"/>
      <protection/>
    </xf>
    <xf numFmtId="177" fontId="2" fillId="4" borderId="1" xfId="17" applyNumberFormat="1" applyFont="1" applyFill="1" applyBorder="1" applyAlignment="1">
      <alignment horizontal="center" vertical="center" wrapText="1"/>
      <protection/>
    </xf>
    <xf numFmtId="0" fontId="2" fillId="4" borderId="1" xfId="16" applyFont="1" applyFill="1" applyBorder="1" applyAlignment="1">
      <alignment horizontal="center" vertical="center" wrapText="1"/>
      <protection/>
    </xf>
    <xf numFmtId="177" fontId="2" fillId="4" borderId="1" xfId="16" applyNumberFormat="1" applyFont="1" applyFill="1" applyBorder="1" applyAlignment="1">
      <alignment horizontal="center" vertical="center" wrapText="1"/>
      <protection/>
    </xf>
    <xf numFmtId="0" fontId="2" fillId="4" borderId="1" xfId="0" applyNumberFormat="1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0" fontId="3" fillId="4" borderId="1" xfId="20" applyFont="1" applyFill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horizontal="center" vertical="center" wrapText="1"/>
      <protection/>
    </xf>
    <xf numFmtId="0" fontId="2" fillId="4" borderId="1" xfId="0" applyNumberFormat="1" applyFont="1" applyFill="1" applyBorder="1" applyAlignment="1">
      <alignment horizontal="center" vertical="center"/>
    </xf>
    <xf numFmtId="177" fontId="2" fillId="2" borderId="1" xfId="17" applyNumberFormat="1" applyFont="1" applyFill="1" applyBorder="1" applyAlignment="1">
      <alignment horizontal="center" vertical="center" wrapText="1"/>
      <protection/>
    </xf>
    <xf numFmtId="49" fontId="4" fillId="4" borderId="1" xfId="16" applyNumberFormat="1" applyFont="1" applyFill="1" applyBorder="1" applyAlignment="1">
      <alignment horizontal="center" vertical="center" wrapText="1"/>
      <protection/>
    </xf>
    <xf numFmtId="0" fontId="4" fillId="2" borderId="1" xfId="16" applyNumberFormat="1" applyFont="1" applyFill="1" applyBorder="1" applyAlignment="1">
      <alignment horizontal="center" vertical="center"/>
      <protection/>
    </xf>
    <xf numFmtId="0" fontId="5" fillId="0" borderId="1" xfId="16" applyNumberFormat="1" applyFont="1" applyBorder="1" applyAlignment="1" applyProtection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/>
      <protection/>
    </xf>
    <xf numFmtId="0" fontId="4" fillId="0" borderId="1" xfId="16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9" fillId="0" borderId="0" xfId="16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4" fillId="0" borderId="2" xfId="16" applyFont="1" applyBorder="1" applyAlignment="1" applyProtection="1">
      <alignment horizontal="center" vertical="center" wrapText="1"/>
      <protection/>
    </xf>
    <xf numFmtId="0" fontId="4" fillId="0" borderId="1" xfId="16" applyFont="1" applyBorder="1" applyAlignment="1" applyProtection="1">
      <alignment horizontal="center" vertical="center" wrapText="1"/>
      <protection/>
    </xf>
    <xf numFmtId="0" fontId="4" fillId="0" borderId="5" xfId="16" applyNumberFormat="1" applyFont="1" applyBorder="1" applyAlignment="1" applyProtection="1">
      <alignment horizontal="center" vertical="center" wrapText="1"/>
      <protection/>
    </xf>
    <xf numFmtId="0" fontId="4" fillId="0" borderId="2" xfId="16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常规_Sheet1" xfId="16"/>
    <cellStyle name="常规_Sheet2" xfId="17"/>
    <cellStyle name="常规_Sheet3" xfId="18"/>
    <cellStyle name="常规_Sheet4" xfId="19"/>
    <cellStyle name="常规_附件1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5" sqref="J55"/>
    </sheetView>
  </sheetViews>
  <sheetFormatPr defaultColWidth="9.00390625" defaultRowHeight="15" customHeight="1"/>
  <cols>
    <col min="1" max="1" width="18.50390625" style="3" customWidth="1"/>
    <col min="2" max="2" width="8.875" style="10" customWidth="1"/>
    <col min="3" max="3" width="7.25390625" style="10" customWidth="1"/>
    <col min="4" max="4" width="10.00390625" style="10" customWidth="1"/>
    <col min="5" max="5" width="11.25390625" style="10" customWidth="1"/>
    <col min="6" max="6" width="9.375" style="10" customWidth="1"/>
    <col min="7" max="7" width="11.125" style="3" customWidth="1"/>
    <col min="8" max="16384" width="9.00390625" style="3" customWidth="1"/>
  </cols>
  <sheetData>
    <row r="1" spans="1:7" s="14" customFormat="1" ht="35.25" customHeight="1">
      <c r="A1" s="83" t="s">
        <v>108</v>
      </c>
      <c r="B1" s="83"/>
      <c r="C1" s="83"/>
      <c r="D1" s="83"/>
      <c r="E1" s="83"/>
      <c r="F1" s="83"/>
      <c r="G1" s="83"/>
    </row>
    <row r="2" spans="1:7" s="4" customFormat="1" ht="20.25" customHeight="1">
      <c r="A2" s="84" t="s">
        <v>103</v>
      </c>
      <c r="B2" s="84"/>
      <c r="C2" s="84"/>
      <c r="D2" s="84"/>
      <c r="E2" s="84"/>
      <c r="F2" s="84"/>
      <c r="G2" s="84"/>
    </row>
    <row r="3" spans="1:7" ht="25.5" customHeight="1">
      <c r="A3" s="85" t="s">
        <v>1</v>
      </c>
      <c r="B3" s="87" t="s">
        <v>2</v>
      </c>
      <c r="C3" s="87" t="s">
        <v>104</v>
      </c>
      <c r="D3" s="81" t="s">
        <v>5</v>
      </c>
      <c r="E3" s="82"/>
      <c r="F3" s="82"/>
      <c r="G3" s="82"/>
    </row>
    <row r="4" spans="1:7" ht="21" customHeight="1">
      <c r="A4" s="86"/>
      <c r="B4" s="88"/>
      <c r="C4" s="88" t="s">
        <v>3</v>
      </c>
      <c r="D4" s="79" t="s">
        <v>102</v>
      </c>
      <c r="E4" s="11" t="s">
        <v>6</v>
      </c>
      <c r="F4" s="11" t="s">
        <v>7</v>
      </c>
      <c r="G4" s="20" t="s">
        <v>101</v>
      </c>
    </row>
    <row r="5" spans="1:7" s="5" customFormat="1" ht="23.25" customHeight="1">
      <c r="A5" s="39" t="s">
        <v>107</v>
      </c>
      <c r="B5" s="38">
        <f>B23+B35+B45+B60+B70+B83+B97+B6</f>
        <v>11475</v>
      </c>
      <c r="C5" s="77" t="s">
        <v>105</v>
      </c>
      <c r="D5" s="38">
        <f>D23+D35+D45+D60+D70+D83+D97+D6</f>
        <v>8606250</v>
      </c>
      <c r="E5" s="38">
        <f>E23+E35+E45+E60+E70+E83+E97+E6</f>
        <v>6208950</v>
      </c>
      <c r="F5" s="38">
        <f>F23+F35+F45+F60+F70+F83+F97+F6</f>
        <v>236850</v>
      </c>
      <c r="G5" s="38">
        <f>G23+G35+G45+G60+G70+G83+G97+G6</f>
        <v>2175450</v>
      </c>
    </row>
    <row r="6" spans="1:7" ht="15" customHeight="1">
      <c r="A6" s="23" t="s">
        <v>106</v>
      </c>
      <c r="B6" s="1">
        <v>1776</v>
      </c>
      <c r="C6" s="77" t="s">
        <v>105</v>
      </c>
      <c r="D6" s="19">
        <f>B6*750</f>
        <v>1332000</v>
      </c>
      <c r="E6" s="30">
        <f>E7+E8</f>
        <v>811200</v>
      </c>
      <c r="F6" s="30">
        <f>F7+F8</f>
        <v>94200</v>
      </c>
      <c r="G6" s="30">
        <f>G7+G8</f>
        <v>426600</v>
      </c>
    </row>
    <row r="7" spans="1:7" ht="15" customHeight="1">
      <c r="A7" s="47" t="s">
        <v>4</v>
      </c>
      <c r="B7" s="13">
        <v>157</v>
      </c>
      <c r="C7" s="77" t="s">
        <v>105</v>
      </c>
      <c r="D7" s="41">
        <f>B7*750</f>
        <v>117750</v>
      </c>
      <c r="E7" s="42">
        <f>D7*0.2</f>
        <v>23550</v>
      </c>
      <c r="F7" s="13">
        <f>D7*0.8</f>
        <v>94200</v>
      </c>
      <c r="G7" s="42"/>
    </row>
    <row r="8" spans="1:7" ht="15" customHeight="1">
      <c r="A8" s="47" t="s">
        <v>10</v>
      </c>
      <c r="B8" s="28">
        <v>1619</v>
      </c>
      <c r="C8" s="77" t="s">
        <v>105</v>
      </c>
      <c r="D8" s="27">
        <f>SUM(D9:D22)</f>
        <v>1214250</v>
      </c>
      <c r="E8" s="27">
        <f>SUM(E9:E22)</f>
        <v>787650</v>
      </c>
      <c r="F8" s="27">
        <f>SUM(F9:F22)</f>
        <v>0</v>
      </c>
      <c r="G8" s="27">
        <f>SUM(G9:G22)</f>
        <v>426600</v>
      </c>
    </row>
    <row r="9" spans="1:7" ht="15" customHeight="1">
      <c r="A9" s="47" t="s">
        <v>84</v>
      </c>
      <c r="B9" s="13">
        <v>1</v>
      </c>
      <c r="C9" s="77" t="s">
        <v>105</v>
      </c>
      <c r="D9" s="41">
        <f aca="true" t="shared" si="0" ref="D9:D24">B9*750</f>
        <v>750</v>
      </c>
      <c r="E9" s="42">
        <f aca="true" t="shared" si="1" ref="E9:E14">D9*0.2</f>
        <v>150</v>
      </c>
      <c r="F9" s="75"/>
      <c r="G9" s="42">
        <f aca="true" t="shared" si="2" ref="G9:G14">D9*0.8</f>
        <v>600</v>
      </c>
    </row>
    <row r="10" spans="1:7" ht="15" customHeight="1">
      <c r="A10" s="46" t="s">
        <v>85</v>
      </c>
      <c r="B10" s="13">
        <v>17</v>
      </c>
      <c r="C10" s="77" t="s">
        <v>105</v>
      </c>
      <c r="D10" s="41">
        <f t="shared" si="0"/>
        <v>12750</v>
      </c>
      <c r="E10" s="42">
        <f t="shared" si="1"/>
        <v>2550</v>
      </c>
      <c r="F10" s="42"/>
      <c r="G10" s="42">
        <f t="shared" si="2"/>
        <v>10200</v>
      </c>
    </row>
    <row r="11" spans="1:7" ht="15" customHeight="1">
      <c r="A11" s="46" t="s">
        <v>86</v>
      </c>
      <c r="B11" s="13">
        <v>10</v>
      </c>
      <c r="C11" s="77" t="s">
        <v>105</v>
      </c>
      <c r="D11" s="41">
        <f t="shared" si="0"/>
        <v>7500</v>
      </c>
      <c r="E11" s="42">
        <f t="shared" si="1"/>
        <v>1500</v>
      </c>
      <c r="F11" s="42"/>
      <c r="G11" s="42">
        <f t="shared" si="2"/>
        <v>6000</v>
      </c>
    </row>
    <row r="12" spans="1:7" ht="15" customHeight="1">
      <c r="A12" s="46" t="s">
        <v>87</v>
      </c>
      <c r="B12" s="13">
        <v>27</v>
      </c>
      <c r="C12" s="77" t="s">
        <v>105</v>
      </c>
      <c r="D12" s="41">
        <f t="shared" si="0"/>
        <v>20250</v>
      </c>
      <c r="E12" s="42">
        <f t="shared" si="1"/>
        <v>4050</v>
      </c>
      <c r="F12" s="42"/>
      <c r="G12" s="42">
        <f t="shared" si="2"/>
        <v>16200</v>
      </c>
    </row>
    <row r="13" spans="1:7" ht="15" customHeight="1">
      <c r="A13" s="46" t="s">
        <v>88</v>
      </c>
      <c r="B13" s="13">
        <v>5</v>
      </c>
      <c r="C13" s="77" t="s">
        <v>105</v>
      </c>
      <c r="D13" s="41">
        <f t="shared" si="0"/>
        <v>3750</v>
      </c>
      <c r="E13" s="42">
        <f t="shared" si="1"/>
        <v>750</v>
      </c>
      <c r="F13" s="42"/>
      <c r="G13" s="42">
        <f t="shared" si="2"/>
        <v>3000</v>
      </c>
    </row>
    <row r="14" spans="1:7" ht="15" customHeight="1">
      <c r="A14" s="47" t="s">
        <v>89</v>
      </c>
      <c r="B14" s="13">
        <v>23</v>
      </c>
      <c r="C14" s="77" t="s">
        <v>105</v>
      </c>
      <c r="D14" s="41">
        <f t="shared" si="0"/>
        <v>17250</v>
      </c>
      <c r="E14" s="42">
        <f t="shared" si="1"/>
        <v>3450</v>
      </c>
      <c r="F14" s="13"/>
      <c r="G14" s="42">
        <f t="shared" si="2"/>
        <v>13800</v>
      </c>
    </row>
    <row r="15" spans="1:7" ht="15" customHeight="1">
      <c r="A15" s="46" t="s">
        <v>90</v>
      </c>
      <c r="B15" s="13">
        <v>117</v>
      </c>
      <c r="C15" s="77" t="s">
        <v>105</v>
      </c>
      <c r="D15" s="41">
        <f t="shared" si="0"/>
        <v>87750</v>
      </c>
      <c r="E15" s="42">
        <f>D15*0.4</f>
        <v>35100</v>
      </c>
      <c r="F15" s="42"/>
      <c r="G15" s="42">
        <f>D15*0.6</f>
        <v>52650</v>
      </c>
    </row>
    <row r="16" spans="1:7" ht="15" customHeight="1">
      <c r="A16" s="46" t="s">
        <v>91</v>
      </c>
      <c r="B16" s="13">
        <v>134</v>
      </c>
      <c r="C16" s="77" t="s">
        <v>105</v>
      </c>
      <c r="D16" s="41">
        <f t="shared" si="0"/>
        <v>100500</v>
      </c>
      <c r="E16" s="42">
        <f>D16*0.6</f>
        <v>60300</v>
      </c>
      <c r="F16" s="42"/>
      <c r="G16" s="42">
        <f>D16*0.4</f>
        <v>40200</v>
      </c>
    </row>
    <row r="17" spans="1:7" ht="15" customHeight="1">
      <c r="A17" s="46" t="s">
        <v>92</v>
      </c>
      <c r="B17" s="13">
        <v>353</v>
      </c>
      <c r="C17" s="77" t="s">
        <v>105</v>
      </c>
      <c r="D17" s="41">
        <f t="shared" si="0"/>
        <v>264750</v>
      </c>
      <c r="E17" s="42">
        <f>D17*0.6</f>
        <v>158850</v>
      </c>
      <c r="F17" s="42"/>
      <c r="G17" s="42">
        <f>D17*0.4</f>
        <v>105900</v>
      </c>
    </row>
    <row r="18" spans="1:7" ht="15" customHeight="1">
      <c r="A18" s="46" t="s">
        <v>93</v>
      </c>
      <c r="B18" s="13">
        <v>199</v>
      </c>
      <c r="C18" s="77" t="s">
        <v>105</v>
      </c>
      <c r="D18" s="41">
        <f t="shared" si="0"/>
        <v>149250</v>
      </c>
      <c r="E18" s="41">
        <f>D18*0.8</f>
        <v>119400</v>
      </c>
      <c r="F18" s="42"/>
      <c r="G18" s="43">
        <f>D18*0.2</f>
        <v>29850</v>
      </c>
    </row>
    <row r="19" spans="1:7" ht="15" customHeight="1">
      <c r="A19" s="46" t="s">
        <v>94</v>
      </c>
      <c r="B19" s="13">
        <v>184</v>
      </c>
      <c r="C19" s="77" t="s">
        <v>105</v>
      </c>
      <c r="D19" s="41">
        <f t="shared" si="0"/>
        <v>138000</v>
      </c>
      <c r="E19" s="41">
        <f>D19*0.8</f>
        <v>110400</v>
      </c>
      <c r="F19" s="42"/>
      <c r="G19" s="43">
        <f>D19*0.2</f>
        <v>27600</v>
      </c>
    </row>
    <row r="20" spans="1:7" ht="15" customHeight="1">
      <c r="A20" s="46" t="s">
        <v>95</v>
      </c>
      <c r="B20" s="13">
        <v>359</v>
      </c>
      <c r="C20" s="77" t="s">
        <v>105</v>
      </c>
      <c r="D20" s="41">
        <f t="shared" si="0"/>
        <v>269250</v>
      </c>
      <c r="E20" s="41">
        <f>D20*0.8</f>
        <v>215400</v>
      </c>
      <c r="F20" s="13"/>
      <c r="G20" s="43">
        <f>D20*0.2</f>
        <v>53850</v>
      </c>
    </row>
    <row r="21" spans="1:7" ht="15" customHeight="1">
      <c r="A21" s="46" t="s">
        <v>96</v>
      </c>
      <c r="B21" s="13">
        <v>125</v>
      </c>
      <c r="C21" s="77" t="s">
        <v>105</v>
      </c>
      <c r="D21" s="41">
        <f t="shared" si="0"/>
        <v>93750</v>
      </c>
      <c r="E21" s="42">
        <f>D21*0.6</f>
        <v>56250</v>
      </c>
      <c r="F21" s="42"/>
      <c r="G21" s="42">
        <f>D21*0.4</f>
        <v>37500</v>
      </c>
    </row>
    <row r="22" spans="1:7" ht="15" customHeight="1">
      <c r="A22" s="46" t="s">
        <v>97</v>
      </c>
      <c r="B22" s="13">
        <v>65</v>
      </c>
      <c r="C22" s="77" t="s">
        <v>105</v>
      </c>
      <c r="D22" s="41">
        <f t="shared" si="0"/>
        <v>48750</v>
      </c>
      <c r="E22" s="42">
        <f>D22*0.4</f>
        <v>19500</v>
      </c>
      <c r="F22" s="42"/>
      <c r="G22" s="42">
        <f>D22*0.6</f>
        <v>29250</v>
      </c>
    </row>
    <row r="23" spans="1:7" s="5" customFormat="1" ht="15" customHeight="1">
      <c r="A23" s="21" t="s">
        <v>14</v>
      </c>
      <c r="B23" s="19">
        <v>1628</v>
      </c>
      <c r="C23" s="78">
        <v>750</v>
      </c>
      <c r="D23" s="19">
        <f t="shared" si="0"/>
        <v>1221000</v>
      </c>
      <c r="E23" s="19">
        <f>E24+E25</f>
        <v>976800</v>
      </c>
      <c r="F23" s="19">
        <f>F24+F25</f>
        <v>17850</v>
      </c>
      <c r="G23" s="19">
        <f>G24+G25</f>
        <v>226350</v>
      </c>
    </row>
    <row r="24" spans="1:7" s="6" customFormat="1" ht="17.25" customHeight="1">
      <c r="A24" s="40" t="s">
        <v>0</v>
      </c>
      <c r="B24" s="41">
        <v>119</v>
      </c>
      <c r="C24" s="77" t="s">
        <v>105</v>
      </c>
      <c r="D24" s="41">
        <f t="shared" si="0"/>
        <v>89250</v>
      </c>
      <c r="E24" s="41">
        <f>D24*0.8</f>
        <v>71400</v>
      </c>
      <c r="F24" s="41">
        <f>D24*0.2</f>
        <v>17850</v>
      </c>
      <c r="G24" s="41"/>
    </row>
    <row r="25" spans="1:7" s="5" customFormat="1" ht="15" customHeight="1">
      <c r="A25" s="40" t="s">
        <v>8</v>
      </c>
      <c r="B25" s="27">
        <v>1509</v>
      </c>
      <c r="C25" s="77" t="s">
        <v>105</v>
      </c>
      <c r="D25" s="27">
        <f>SUM(D26:D34)</f>
        <v>1131750</v>
      </c>
      <c r="E25" s="27">
        <f>SUM(E26:E34)</f>
        <v>905400</v>
      </c>
      <c r="F25" s="27">
        <f>SUM(F26:F34)</f>
        <v>0</v>
      </c>
      <c r="G25" s="27">
        <f>SUM(G26:G34)</f>
        <v>226350</v>
      </c>
    </row>
    <row r="26" spans="1:7" s="5" customFormat="1" ht="15" customHeight="1">
      <c r="A26" s="40" t="s">
        <v>15</v>
      </c>
      <c r="B26" s="41">
        <v>53</v>
      </c>
      <c r="C26" s="77" t="s">
        <v>105</v>
      </c>
      <c r="D26" s="41">
        <f aca="true" t="shared" si="3" ref="D26:D36">B26*750</f>
        <v>39750</v>
      </c>
      <c r="E26" s="13">
        <f aca="true" t="shared" si="4" ref="E26:E34">D26*0.8</f>
        <v>31800</v>
      </c>
      <c r="F26" s="41"/>
      <c r="G26" s="42">
        <f aca="true" t="shared" si="5" ref="G26:G34">D26*0.2</f>
        <v>7950</v>
      </c>
    </row>
    <row r="27" spans="1:12" s="5" customFormat="1" ht="15" customHeight="1">
      <c r="A27" s="40" t="s">
        <v>16</v>
      </c>
      <c r="B27" s="41">
        <v>376</v>
      </c>
      <c r="C27" s="77" t="s">
        <v>105</v>
      </c>
      <c r="D27" s="41">
        <f t="shared" si="3"/>
        <v>282000</v>
      </c>
      <c r="E27" s="41">
        <f t="shared" si="4"/>
        <v>225600</v>
      </c>
      <c r="F27" s="41"/>
      <c r="G27" s="43">
        <f t="shared" si="5"/>
        <v>56400</v>
      </c>
      <c r="H27" s="7"/>
      <c r="I27" s="7"/>
      <c r="J27" s="7"/>
      <c r="K27" s="7"/>
      <c r="L27" s="7"/>
    </row>
    <row r="28" spans="1:7" s="5" customFormat="1" ht="15" customHeight="1">
      <c r="A28" s="44" t="s">
        <v>17</v>
      </c>
      <c r="B28" s="45">
        <v>110</v>
      </c>
      <c r="C28" s="77" t="s">
        <v>105</v>
      </c>
      <c r="D28" s="41">
        <f t="shared" si="3"/>
        <v>82500</v>
      </c>
      <c r="E28" s="41">
        <f t="shared" si="4"/>
        <v>66000</v>
      </c>
      <c r="F28" s="45"/>
      <c r="G28" s="43">
        <f t="shared" si="5"/>
        <v>16500</v>
      </c>
    </row>
    <row r="29" spans="1:7" s="5" customFormat="1" ht="15" customHeight="1">
      <c r="A29" s="44" t="s">
        <v>18</v>
      </c>
      <c r="B29" s="45">
        <v>156</v>
      </c>
      <c r="C29" s="77" t="s">
        <v>105</v>
      </c>
      <c r="D29" s="41">
        <f t="shared" si="3"/>
        <v>117000</v>
      </c>
      <c r="E29" s="41">
        <f t="shared" si="4"/>
        <v>93600</v>
      </c>
      <c r="F29" s="45"/>
      <c r="G29" s="43">
        <f t="shared" si="5"/>
        <v>23400</v>
      </c>
    </row>
    <row r="30" spans="1:7" s="5" customFormat="1" ht="15" customHeight="1">
      <c r="A30" s="39" t="s">
        <v>19</v>
      </c>
      <c r="B30" s="41">
        <v>188</v>
      </c>
      <c r="C30" s="77" t="s">
        <v>105</v>
      </c>
      <c r="D30" s="41">
        <f t="shared" si="3"/>
        <v>141000</v>
      </c>
      <c r="E30" s="41">
        <f t="shared" si="4"/>
        <v>112800</v>
      </c>
      <c r="F30" s="41"/>
      <c r="G30" s="43">
        <f t="shared" si="5"/>
        <v>28200</v>
      </c>
    </row>
    <row r="31" spans="1:7" s="5" customFormat="1" ht="15" customHeight="1">
      <c r="A31" s="39" t="s">
        <v>20</v>
      </c>
      <c r="B31" s="41">
        <v>123</v>
      </c>
      <c r="C31" s="77" t="s">
        <v>105</v>
      </c>
      <c r="D31" s="41">
        <f t="shared" si="3"/>
        <v>92250</v>
      </c>
      <c r="E31" s="41">
        <f t="shared" si="4"/>
        <v>73800</v>
      </c>
      <c r="F31" s="41"/>
      <c r="G31" s="43">
        <f t="shared" si="5"/>
        <v>18450</v>
      </c>
    </row>
    <row r="32" spans="1:7" s="5" customFormat="1" ht="15" customHeight="1">
      <c r="A32" s="39" t="s">
        <v>21</v>
      </c>
      <c r="B32" s="41">
        <v>353</v>
      </c>
      <c r="C32" s="77" t="s">
        <v>105</v>
      </c>
      <c r="D32" s="41">
        <f t="shared" si="3"/>
        <v>264750</v>
      </c>
      <c r="E32" s="41">
        <f t="shared" si="4"/>
        <v>211800</v>
      </c>
      <c r="F32" s="41"/>
      <c r="G32" s="43">
        <f t="shared" si="5"/>
        <v>52950</v>
      </c>
    </row>
    <row r="33" spans="1:7" s="5" customFormat="1" ht="15" customHeight="1">
      <c r="A33" s="39" t="s">
        <v>22</v>
      </c>
      <c r="B33" s="41">
        <v>98</v>
      </c>
      <c r="C33" s="77" t="s">
        <v>105</v>
      </c>
      <c r="D33" s="41">
        <f t="shared" si="3"/>
        <v>73500</v>
      </c>
      <c r="E33" s="41">
        <f t="shared" si="4"/>
        <v>58800</v>
      </c>
      <c r="F33" s="41"/>
      <c r="G33" s="43">
        <f t="shared" si="5"/>
        <v>14700</v>
      </c>
    </row>
    <row r="34" spans="1:7" s="5" customFormat="1" ht="15" customHeight="1">
      <c r="A34" s="39" t="s">
        <v>23</v>
      </c>
      <c r="B34" s="41">
        <v>52</v>
      </c>
      <c r="C34" s="77" t="s">
        <v>105</v>
      </c>
      <c r="D34" s="41">
        <f t="shared" si="3"/>
        <v>39000</v>
      </c>
      <c r="E34" s="41">
        <f t="shared" si="4"/>
        <v>31200</v>
      </c>
      <c r="F34" s="41"/>
      <c r="G34" s="43">
        <f t="shared" si="5"/>
        <v>7800</v>
      </c>
    </row>
    <row r="35" spans="1:7" ht="15" customHeight="1">
      <c r="A35" s="23" t="s">
        <v>50</v>
      </c>
      <c r="B35" s="1">
        <v>775</v>
      </c>
      <c r="C35" s="77" t="s">
        <v>105</v>
      </c>
      <c r="D35" s="19">
        <f t="shared" si="3"/>
        <v>581250</v>
      </c>
      <c r="E35" s="29">
        <f>E36+E37</f>
        <v>424050</v>
      </c>
      <c r="F35" s="29">
        <f>F36+F37</f>
        <v>19800</v>
      </c>
      <c r="G35" s="29">
        <f>G36+G37</f>
        <v>152400</v>
      </c>
    </row>
    <row r="36" spans="1:7" s="5" customFormat="1" ht="15" customHeight="1">
      <c r="A36" s="46" t="s">
        <v>0</v>
      </c>
      <c r="B36" s="12">
        <v>66</v>
      </c>
      <c r="C36" s="77" t="s">
        <v>105</v>
      </c>
      <c r="D36" s="41">
        <f t="shared" si="3"/>
        <v>49500</v>
      </c>
      <c r="E36" s="12">
        <f>D36*0.6</f>
        <v>29700</v>
      </c>
      <c r="F36" s="12">
        <f>D36*0.4</f>
        <v>19800</v>
      </c>
      <c r="G36" s="42"/>
    </row>
    <row r="37" spans="1:7" s="5" customFormat="1" ht="15" customHeight="1">
      <c r="A37" s="47" t="s">
        <v>10</v>
      </c>
      <c r="B37" s="28">
        <v>709</v>
      </c>
      <c r="C37" s="77" t="s">
        <v>105</v>
      </c>
      <c r="D37" s="27">
        <f>SUM(D38:D44)</f>
        <v>531750</v>
      </c>
      <c r="E37" s="27">
        <f>SUM(E38:E44)</f>
        <v>394350</v>
      </c>
      <c r="F37" s="27">
        <f>SUM(F38:F44)</f>
        <v>0</v>
      </c>
      <c r="G37" s="27">
        <f>SUM(G38:G44)</f>
        <v>152400</v>
      </c>
    </row>
    <row r="38" spans="1:7" s="5" customFormat="1" ht="15" customHeight="1">
      <c r="A38" s="48" t="s">
        <v>24</v>
      </c>
      <c r="B38" s="49">
        <v>101</v>
      </c>
      <c r="C38" s="77" t="s">
        <v>105</v>
      </c>
      <c r="D38" s="41">
        <f aca="true" t="shared" si="6" ref="D38:D46">B38*750</f>
        <v>75750</v>
      </c>
      <c r="E38" s="42">
        <f>D38*0.6</f>
        <v>45450</v>
      </c>
      <c r="F38" s="50"/>
      <c r="G38" s="42">
        <f>D38*0.4</f>
        <v>30300</v>
      </c>
    </row>
    <row r="39" spans="1:7" s="5" customFormat="1" ht="15" customHeight="1">
      <c r="A39" s="47" t="s">
        <v>25</v>
      </c>
      <c r="B39" s="13">
        <v>100</v>
      </c>
      <c r="C39" s="77" t="s">
        <v>105</v>
      </c>
      <c r="D39" s="41">
        <f t="shared" si="6"/>
        <v>75000</v>
      </c>
      <c r="E39" s="13">
        <f>D39*0.8</f>
        <v>60000</v>
      </c>
      <c r="F39" s="42"/>
      <c r="G39" s="42">
        <f>D39*0.4</f>
        <v>30000</v>
      </c>
    </row>
    <row r="40" spans="1:7" s="5" customFormat="1" ht="15" customHeight="1">
      <c r="A40" s="47" t="s">
        <v>26</v>
      </c>
      <c r="B40" s="13">
        <v>84</v>
      </c>
      <c r="C40" s="77" t="s">
        <v>105</v>
      </c>
      <c r="D40" s="41">
        <f t="shared" si="6"/>
        <v>63000</v>
      </c>
      <c r="E40" s="42">
        <f>D40*0.6</f>
        <v>37800</v>
      </c>
      <c r="F40" s="13"/>
      <c r="G40" s="42">
        <f>D40*0.4</f>
        <v>25200</v>
      </c>
    </row>
    <row r="41" spans="1:7" s="5" customFormat="1" ht="15" customHeight="1">
      <c r="A41" s="47" t="s">
        <v>27</v>
      </c>
      <c r="B41" s="13">
        <v>156</v>
      </c>
      <c r="C41" s="77" t="s">
        <v>105</v>
      </c>
      <c r="D41" s="41">
        <f t="shared" si="6"/>
        <v>117000</v>
      </c>
      <c r="E41" s="13">
        <f>D41*0.8</f>
        <v>93600</v>
      </c>
      <c r="F41" s="13"/>
      <c r="G41" s="42">
        <f>D41*0.2</f>
        <v>23400</v>
      </c>
    </row>
    <row r="42" spans="1:7" s="5" customFormat="1" ht="15" customHeight="1">
      <c r="A42" s="47" t="s">
        <v>28</v>
      </c>
      <c r="B42" s="13">
        <v>7</v>
      </c>
      <c r="C42" s="77" t="s">
        <v>105</v>
      </c>
      <c r="D42" s="41">
        <f t="shared" si="6"/>
        <v>5250</v>
      </c>
      <c r="E42" s="42">
        <f>D42*0.6</f>
        <v>3150</v>
      </c>
      <c r="F42" s="42"/>
      <c r="G42" s="42">
        <f>D42*0.4</f>
        <v>2100</v>
      </c>
    </row>
    <row r="43" spans="1:7" s="5" customFormat="1" ht="15" customHeight="1">
      <c r="A43" s="46" t="s">
        <v>29</v>
      </c>
      <c r="B43" s="13">
        <v>15</v>
      </c>
      <c r="C43" s="77" t="s">
        <v>105</v>
      </c>
      <c r="D43" s="41">
        <f t="shared" si="6"/>
        <v>11250</v>
      </c>
      <c r="E43" s="42">
        <f>D43*0.6</f>
        <v>6750</v>
      </c>
      <c r="F43" s="13"/>
      <c r="G43" s="42">
        <f>D43*0.4</f>
        <v>4500</v>
      </c>
    </row>
    <row r="44" spans="1:7" s="5" customFormat="1" ht="15" customHeight="1">
      <c r="A44" s="51" t="s">
        <v>30</v>
      </c>
      <c r="B44" s="52">
        <v>246</v>
      </c>
      <c r="C44" s="77" t="s">
        <v>105</v>
      </c>
      <c r="D44" s="41">
        <f t="shared" si="6"/>
        <v>184500</v>
      </c>
      <c r="E44" s="41">
        <f>D44*0.8</f>
        <v>147600</v>
      </c>
      <c r="F44" s="52"/>
      <c r="G44" s="43">
        <f>D44*0.2</f>
        <v>36900</v>
      </c>
    </row>
    <row r="45" spans="1:7" ht="15" customHeight="1">
      <c r="A45" s="24" t="s">
        <v>13</v>
      </c>
      <c r="B45" s="18" t="s">
        <v>9</v>
      </c>
      <c r="C45" s="77" t="s">
        <v>105</v>
      </c>
      <c r="D45" s="80">
        <f t="shared" si="6"/>
        <v>849750</v>
      </c>
      <c r="E45" s="34">
        <f>SUM(E46:E47)</f>
        <v>652500</v>
      </c>
      <c r="F45" s="34">
        <f>SUM(F46:F47)</f>
        <v>31050</v>
      </c>
      <c r="G45" s="34">
        <f>SUM(G46:G47)</f>
        <v>166200</v>
      </c>
    </row>
    <row r="46" spans="1:7" s="5" customFormat="1" ht="15" customHeight="1">
      <c r="A46" s="53" t="s">
        <v>4</v>
      </c>
      <c r="B46" s="45">
        <v>69</v>
      </c>
      <c r="C46" s="77" t="s">
        <v>105</v>
      </c>
      <c r="D46" s="41">
        <f t="shared" si="6"/>
        <v>51750</v>
      </c>
      <c r="E46" s="42">
        <f>D46*0.4</f>
        <v>20700</v>
      </c>
      <c r="F46" s="42">
        <f>D46*0.6</f>
        <v>31050</v>
      </c>
      <c r="G46" s="54"/>
    </row>
    <row r="47" spans="1:7" ht="15" customHeight="1">
      <c r="A47" s="53" t="s">
        <v>10</v>
      </c>
      <c r="B47" s="31" t="s">
        <v>98</v>
      </c>
      <c r="C47" s="77" t="s">
        <v>105</v>
      </c>
      <c r="D47" s="27">
        <f>SUM(D48:D59)</f>
        <v>798000</v>
      </c>
      <c r="E47" s="27">
        <f>SUM(E48:E59)</f>
        <v>631800</v>
      </c>
      <c r="F47" s="27">
        <f>SUM(F48:F59)</f>
        <v>0</v>
      </c>
      <c r="G47" s="27">
        <f>SUM(G48:G59)</f>
        <v>166200</v>
      </c>
    </row>
    <row r="48" spans="1:7" s="5" customFormat="1" ht="15" customHeight="1">
      <c r="A48" s="53" t="s">
        <v>31</v>
      </c>
      <c r="B48" s="45">
        <v>9</v>
      </c>
      <c r="C48" s="77" t="s">
        <v>105</v>
      </c>
      <c r="D48" s="41">
        <f aca="true" t="shared" si="7" ref="D48:D61">B48*750</f>
        <v>6750</v>
      </c>
      <c r="E48" s="42">
        <f>D48*0.4</f>
        <v>2700</v>
      </c>
      <c r="F48" s="42"/>
      <c r="G48" s="54">
        <f>D48*0.6</f>
        <v>4050</v>
      </c>
    </row>
    <row r="49" spans="1:7" s="5" customFormat="1" ht="15" customHeight="1">
      <c r="A49" s="53" t="s">
        <v>32</v>
      </c>
      <c r="B49" s="45">
        <v>13</v>
      </c>
      <c r="C49" s="77" t="s">
        <v>105</v>
      </c>
      <c r="D49" s="41">
        <f t="shared" si="7"/>
        <v>9750</v>
      </c>
      <c r="E49" s="42">
        <f>D49*0.4</f>
        <v>3900</v>
      </c>
      <c r="F49" s="42"/>
      <c r="G49" s="54">
        <f>D49*0.6</f>
        <v>5850</v>
      </c>
    </row>
    <row r="50" spans="1:7" ht="15" customHeight="1">
      <c r="A50" s="53" t="s">
        <v>33</v>
      </c>
      <c r="B50" s="55" t="s">
        <v>99</v>
      </c>
      <c r="C50" s="77" t="s">
        <v>105</v>
      </c>
      <c r="D50" s="41">
        <f t="shared" si="7"/>
        <v>54000</v>
      </c>
      <c r="E50" s="41">
        <f aca="true" t="shared" si="8" ref="E50:E59">D50*0.8</f>
        <v>43200</v>
      </c>
      <c r="F50" s="55"/>
      <c r="G50" s="43">
        <f aca="true" t="shared" si="9" ref="G50:G59">D50*0.2</f>
        <v>10800</v>
      </c>
    </row>
    <row r="51" spans="1:7" s="5" customFormat="1" ht="15" customHeight="1">
      <c r="A51" s="53" t="s">
        <v>34</v>
      </c>
      <c r="B51" s="45">
        <v>172</v>
      </c>
      <c r="C51" s="77" t="s">
        <v>105</v>
      </c>
      <c r="D51" s="41">
        <f t="shared" si="7"/>
        <v>129000</v>
      </c>
      <c r="E51" s="41">
        <f t="shared" si="8"/>
        <v>103200</v>
      </c>
      <c r="F51" s="45"/>
      <c r="G51" s="43">
        <f t="shared" si="9"/>
        <v>25800</v>
      </c>
    </row>
    <row r="52" spans="1:7" ht="15" customHeight="1">
      <c r="A52" s="53" t="s">
        <v>35</v>
      </c>
      <c r="B52" s="55" t="s">
        <v>100</v>
      </c>
      <c r="C52" s="77" t="s">
        <v>105</v>
      </c>
      <c r="D52" s="41">
        <f t="shared" si="7"/>
        <v>105750</v>
      </c>
      <c r="E52" s="41">
        <f t="shared" si="8"/>
        <v>84600</v>
      </c>
      <c r="F52" s="55"/>
      <c r="G52" s="43">
        <f t="shared" si="9"/>
        <v>21150</v>
      </c>
    </row>
    <row r="53" spans="1:7" ht="15" customHeight="1">
      <c r="A53" s="53" t="s">
        <v>36</v>
      </c>
      <c r="B53" s="45">
        <v>44</v>
      </c>
      <c r="C53" s="77" t="s">
        <v>105</v>
      </c>
      <c r="D53" s="41">
        <f t="shared" si="7"/>
        <v>33000</v>
      </c>
      <c r="E53" s="41">
        <f t="shared" si="8"/>
        <v>26400</v>
      </c>
      <c r="F53" s="45"/>
      <c r="G53" s="43">
        <f t="shared" si="9"/>
        <v>6600</v>
      </c>
    </row>
    <row r="54" spans="1:7" ht="15" customHeight="1">
      <c r="A54" s="44" t="s">
        <v>37</v>
      </c>
      <c r="B54" s="56">
        <v>40</v>
      </c>
      <c r="C54" s="77" t="s">
        <v>105</v>
      </c>
      <c r="D54" s="41">
        <f t="shared" si="7"/>
        <v>30000</v>
      </c>
      <c r="E54" s="41">
        <f t="shared" si="8"/>
        <v>24000</v>
      </c>
      <c r="F54" s="56"/>
      <c r="G54" s="43">
        <f t="shared" si="9"/>
        <v>6000</v>
      </c>
    </row>
    <row r="55" spans="1:7" ht="15" customHeight="1">
      <c r="A55" s="53" t="s">
        <v>38</v>
      </c>
      <c r="B55" s="45">
        <v>115</v>
      </c>
      <c r="C55" s="77" t="s">
        <v>105</v>
      </c>
      <c r="D55" s="41">
        <f t="shared" si="7"/>
        <v>86250</v>
      </c>
      <c r="E55" s="41">
        <f t="shared" si="8"/>
        <v>69000</v>
      </c>
      <c r="F55" s="45"/>
      <c r="G55" s="43">
        <f t="shared" si="9"/>
        <v>17250</v>
      </c>
    </row>
    <row r="56" spans="1:7" ht="15" customHeight="1">
      <c r="A56" s="53" t="s">
        <v>39</v>
      </c>
      <c r="B56" s="45">
        <v>296</v>
      </c>
      <c r="C56" s="77" t="s">
        <v>105</v>
      </c>
      <c r="D56" s="41">
        <f t="shared" si="7"/>
        <v>222000</v>
      </c>
      <c r="E56" s="41">
        <f t="shared" si="8"/>
        <v>177600</v>
      </c>
      <c r="F56" s="45"/>
      <c r="G56" s="43">
        <f t="shared" si="9"/>
        <v>44400</v>
      </c>
    </row>
    <row r="57" spans="1:7" ht="15" customHeight="1">
      <c r="A57" s="53" t="s">
        <v>40</v>
      </c>
      <c r="B57" s="45">
        <v>46</v>
      </c>
      <c r="C57" s="77" t="s">
        <v>105</v>
      </c>
      <c r="D57" s="41">
        <f t="shared" si="7"/>
        <v>34500</v>
      </c>
      <c r="E57" s="41">
        <f t="shared" si="8"/>
        <v>27600</v>
      </c>
      <c r="F57" s="45"/>
      <c r="G57" s="43">
        <f t="shared" si="9"/>
        <v>6900</v>
      </c>
    </row>
    <row r="58" spans="1:7" ht="15" customHeight="1">
      <c r="A58" s="44" t="s">
        <v>41</v>
      </c>
      <c r="B58" s="57">
        <v>105</v>
      </c>
      <c r="C58" s="77" t="s">
        <v>105</v>
      </c>
      <c r="D58" s="41">
        <f t="shared" si="7"/>
        <v>78750</v>
      </c>
      <c r="E58" s="41">
        <f t="shared" si="8"/>
        <v>63000</v>
      </c>
      <c r="F58" s="57"/>
      <c r="G58" s="43">
        <f t="shared" si="9"/>
        <v>15750</v>
      </c>
    </row>
    <row r="59" spans="1:7" ht="15" customHeight="1">
      <c r="A59" s="53" t="s">
        <v>42</v>
      </c>
      <c r="B59" s="45">
        <v>11</v>
      </c>
      <c r="C59" s="77" t="s">
        <v>105</v>
      </c>
      <c r="D59" s="41">
        <f t="shared" si="7"/>
        <v>8250</v>
      </c>
      <c r="E59" s="41">
        <f t="shared" si="8"/>
        <v>6600</v>
      </c>
      <c r="F59" s="45"/>
      <c r="G59" s="43">
        <f t="shared" si="9"/>
        <v>1650</v>
      </c>
    </row>
    <row r="60" spans="1:8" s="5" customFormat="1" ht="15" customHeight="1">
      <c r="A60" s="25" t="s">
        <v>12</v>
      </c>
      <c r="B60" s="15">
        <v>2461</v>
      </c>
      <c r="C60" s="77" t="s">
        <v>105</v>
      </c>
      <c r="D60" s="19">
        <f t="shared" si="7"/>
        <v>1845750</v>
      </c>
      <c r="E60" s="32">
        <f>E61+E62</f>
        <v>1451400</v>
      </c>
      <c r="F60" s="32">
        <f>F61+F62</f>
        <v>15750</v>
      </c>
      <c r="G60" s="32">
        <f>G61+G62</f>
        <v>378600</v>
      </c>
      <c r="H60" s="9"/>
    </row>
    <row r="61" spans="1:7" s="5" customFormat="1" ht="15" customHeight="1">
      <c r="A61" s="44" t="s">
        <v>0</v>
      </c>
      <c r="B61" s="56">
        <v>35</v>
      </c>
      <c r="C61" s="77" t="s">
        <v>105</v>
      </c>
      <c r="D61" s="41">
        <f t="shared" si="7"/>
        <v>26250</v>
      </c>
      <c r="E61" s="42">
        <f>D61*0.4</f>
        <v>10500</v>
      </c>
      <c r="F61" s="42">
        <f>D61*0.6</f>
        <v>15750</v>
      </c>
      <c r="G61" s="58"/>
    </row>
    <row r="62" spans="1:7" ht="15" customHeight="1">
      <c r="A62" s="44" t="s">
        <v>10</v>
      </c>
      <c r="B62" s="33">
        <v>2426</v>
      </c>
      <c r="C62" s="77" t="s">
        <v>105</v>
      </c>
      <c r="D62" s="27">
        <f>SUM(D63:D69)</f>
        <v>1819500</v>
      </c>
      <c r="E62" s="27">
        <f>SUM(E63:E69)</f>
        <v>1440900</v>
      </c>
      <c r="F62" s="27">
        <f>SUM(F63:F69)</f>
        <v>0</v>
      </c>
      <c r="G62" s="27">
        <f>SUM(G63:G69)</f>
        <v>378600</v>
      </c>
    </row>
    <row r="63" spans="1:7" ht="15" customHeight="1">
      <c r="A63" s="44" t="s">
        <v>43</v>
      </c>
      <c r="B63" s="56">
        <v>49</v>
      </c>
      <c r="C63" s="77" t="s">
        <v>105</v>
      </c>
      <c r="D63" s="41">
        <f aca="true" t="shared" si="10" ref="D63:D71">B63*750</f>
        <v>36750</v>
      </c>
      <c r="E63" s="42">
        <f>D63*0.4</f>
        <v>14700</v>
      </c>
      <c r="F63" s="56"/>
      <c r="G63" s="42">
        <f>D63*0.6</f>
        <v>22050</v>
      </c>
    </row>
    <row r="64" spans="1:7" ht="15" customHeight="1">
      <c r="A64" s="44" t="s">
        <v>44</v>
      </c>
      <c r="B64" s="56">
        <v>490</v>
      </c>
      <c r="C64" s="77" t="s">
        <v>105</v>
      </c>
      <c r="D64" s="41">
        <f t="shared" si="10"/>
        <v>367500</v>
      </c>
      <c r="E64" s="41">
        <f aca="true" t="shared" si="11" ref="E64:E69">D64*0.8</f>
        <v>294000</v>
      </c>
      <c r="F64" s="58"/>
      <c r="G64" s="43">
        <f aca="true" t="shared" si="12" ref="G64:G69">D64*0.2</f>
        <v>73500</v>
      </c>
    </row>
    <row r="65" spans="1:7" ht="15" customHeight="1">
      <c r="A65" s="44" t="s">
        <v>45</v>
      </c>
      <c r="B65" s="56">
        <v>429</v>
      </c>
      <c r="C65" s="77" t="s">
        <v>105</v>
      </c>
      <c r="D65" s="41">
        <f t="shared" si="10"/>
        <v>321750</v>
      </c>
      <c r="E65" s="41">
        <f t="shared" si="11"/>
        <v>257400</v>
      </c>
      <c r="F65" s="58"/>
      <c r="G65" s="43">
        <f t="shared" si="12"/>
        <v>64350</v>
      </c>
    </row>
    <row r="66" spans="1:7" ht="15" customHeight="1">
      <c r="A66" s="44" t="s">
        <v>46</v>
      </c>
      <c r="B66" s="56">
        <v>419</v>
      </c>
      <c r="C66" s="77" t="s">
        <v>105</v>
      </c>
      <c r="D66" s="41">
        <f t="shared" si="10"/>
        <v>314250</v>
      </c>
      <c r="E66" s="41">
        <f t="shared" si="11"/>
        <v>251400</v>
      </c>
      <c r="F66" s="56"/>
      <c r="G66" s="43">
        <f t="shared" si="12"/>
        <v>62850</v>
      </c>
    </row>
    <row r="67" spans="1:7" s="5" customFormat="1" ht="15" customHeight="1">
      <c r="A67" s="44" t="s">
        <v>47</v>
      </c>
      <c r="B67" s="56">
        <v>185</v>
      </c>
      <c r="C67" s="77" t="s">
        <v>105</v>
      </c>
      <c r="D67" s="41">
        <f t="shared" si="10"/>
        <v>138750</v>
      </c>
      <c r="E67" s="41">
        <f t="shared" si="11"/>
        <v>111000</v>
      </c>
      <c r="F67" s="56"/>
      <c r="G67" s="43">
        <f t="shared" si="12"/>
        <v>27750</v>
      </c>
    </row>
    <row r="68" spans="1:7" s="5" customFormat="1" ht="15" customHeight="1">
      <c r="A68" s="44" t="s">
        <v>48</v>
      </c>
      <c r="B68" s="56">
        <v>448</v>
      </c>
      <c r="C68" s="77" t="s">
        <v>105</v>
      </c>
      <c r="D68" s="41">
        <f t="shared" si="10"/>
        <v>336000</v>
      </c>
      <c r="E68" s="41">
        <f t="shared" si="11"/>
        <v>268800</v>
      </c>
      <c r="F68" s="58"/>
      <c r="G68" s="43">
        <f t="shared" si="12"/>
        <v>67200</v>
      </c>
    </row>
    <row r="69" spans="1:7" ht="15" customHeight="1">
      <c r="A69" s="44" t="s">
        <v>49</v>
      </c>
      <c r="B69" s="56">
        <v>406</v>
      </c>
      <c r="C69" s="77" t="s">
        <v>105</v>
      </c>
      <c r="D69" s="41">
        <f t="shared" si="10"/>
        <v>304500</v>
      </c>
      <c r="E69" s="41">
        <f t="shared" si="11"/>
        <v>243600</v>
      </c>
      <c r="F69" s="58"/>
      <c r="G69" s="43">
        <f t="shared" si="12"/>
        <v>60900</v>
      </c>
    </row>
    <row r="70" spans="1:7" ht="15" customHeight="1">
      <c r="A70" s="24" t="s">
        <v>11</v>
      </c>
      <c r="B70" s="17">
        <v>1193</v>
      </c>
      <c r="C70" s="77" t="s">
        <v>105</v>
      </c>
      <c r="D70" s="19">
        <f t="shared" si="10"/>
        <v>894750</v>
      </c>
      <c r="E70" s="34">
        <f>SUM(E71:E72)</f>
        <v>702900</v>
      </c>
      <c r="F70" s="34">
        <f>SUM(F71:F72)</f>
        <v>22200</v>
      </c>
      <c r="G70" s="34">
        <f>SUM(G71:G72)</f>
        <v>169650</v>
      </c>
    </row>
    <row r="71" spans="1:7" ht="15" customHeight="1">
      <c r="A71" s="59" t="s">
        <v>4</v>
      </c>
      <c r="B71" s="60">
        <v>74</v>
      </c>
      <c r="C71" s="77" t="s">
        <v>105</v>
      </c>
      <c r="D71" s="41">
        <f t="shared" si="10"/>
        <v>55500</v>
      </c>
      <c r="E71" s="42">
        <f>D71*0.6</f>
        <v>33300</v>
      </c>
      <c r="F71" s="60">
        <f>D71*0.4</f>
        <v>22200</v>
      </c>
      <c r="G71" s="42"/>
    </row>
    <row r="72" spans="1:7" s="5" customFormat="1" ht="15" customHeight="1">
      <c r="A72" s="53" t="s">
        <v>10</v>
      </c>
      <c r="B72" s="35">
        <v>1119</v>
      </c>
      <c r="C72" s="77" t="s">
        <v>105</v>
      </c>
      <c r="D72" s="27">
        <f>SUM(D73:D82)</f>
        <v>839250</v>
      </c>
      <c r="E72" s="27">
        <f>SUM(E73:E82)</f>
        <v>669600</v>
      </c>
      <c r="F72" s="27">
        <f>SUM(F73:F82)</f>
        <v>0</v>
      </c>
      <c r="G72" s="27">
        <f>SUM(G73:G82)</f>
        <v>169650</v>
      </c>
    </row>
    <row r="73" spans="1:7" ht="15" customHeight="1">
      <c r="A73" s="62" t="s">
        <v>51</v>
      </c>
      <c r="B73" s="63">
        <v>12</v>
      </c>
      <c r="C73" s="77" t="s">
        <v>105</v>
      </c>
      <c r="D73" s="41">
        <f aca="true" t="shared" si="13" ref="D73:D84">B73*750</f>
        <v>9000</v>
      </c>
      <c r="E73" s="42">
        <f>D73*0.6</f>
        <v>5400</v>
      </c>
      <c r="F73" s="64"/>
      <c r="G73" s="42">
        <f>D73*0.4</f>
        <v>3600</v>
      </c>
    </row>
    <row r="74" spans="1:7" ht="15" customHeight="1">
      <c r="A74" s="53" t="s">
        <v>52</v>
      </c>
      <c r="B74" s="61">
        <v>80</v>
      </c>
      <c r="C74" s="77" t="s">
        <v>105</v>
      </c>
      <c r="D74" s="41">
        <f t="shared" si="13"/>
        <v>60000</v>
      </c>
      <c r="E74" s="41">
        <f aca="true" t="shared" si="14" ref="E74:E82">D74*0.8</f>
        <v>48000</v>
      </c>
      <c r="F74" s="61"/>
      <c r="G74" s="43">
        <f aca="true" t="shared" si="15" ref="G74:G82">D74*0.2</f>
        <v>12000</v>
      </c>
    </row>
    <row r="75" spans="1:7" ht="15" customHeight="1">
      <c r="A75" s="53" t="s">
        <v>53</v>
      </c>
      <c r="B75" s="54">
        <v>126</v>
      </c>
      <c r="C75" s="77" t="s">
        <v>105</v>
      </c>
      <c r="D75" s="41">
        <f t="shared" si="13"/>
        <v>94500</v>
      </c>
      <c r="E75" s="41">
        <f t="shared" si="14"/>
        <v>75600</v>
      </c>
      <c r="F75" s="54"/>
      <c r="G75" s="43">
        <f t="shared" si="15"/>
        <v>18900</v>
      </c>
    </row>
    <row r="76" spans="1:7" ht="15" customHeight="1">
      <c r="A76" s="44" t="s">
        <v>54</v>
      </c>
      <c r="B76" s="56">
        <v>131</v>
      </c>
      <c r="C76" s="77" t="s">
        <v>105</v>
      </c>
      <c r="D76" s="41">
        <f t="shared" si="13"/>
        <v>98250</v>
      </c>
      <c r="E76" s="41">
        <f t="shared" si="14"/>
        <v>78600</v>
      </c>
      <c r="F76" s="56"/>
      <c r="G76" s="43">
        <f t="shared" si="15"/>
        <v>19650</v>
      </c>
    </row>
    <row r="77" spans="1:7" ht="15" customHeight="1">
      <c r="A77" s="53" t="s">
        <v>55</v>
      </c>
      <c r="B77" s="45">
        <v>116</v>
      </c>
      <c r="C77" s="77" t="s">
        <v>105</v>
      </c>
      <c r="D77" s="41">
        <f t="shared" si="13"/>
        <v>87000</v>
      </c>
      <c r="E77" s="41">
        <f t="shared" si="14"/>
        <v>69600</v>
      </c>
      <c r="F77" s="45"/>
      <c r="G77" s="43">
        <f t="shared" si="15"/>
        <v>17400</v>
      </c>
    </row>
    <row r="78" spans="1:7" ht="15" customHeight="1">
      <c r="A78" s="40" t="s">
        <v>56</v>
      </c>
      <c r="B78" s="65">
        <v>160</v>
      </c>
      <c r="C78" s="77" t="s">
        <v>105</v>
      </c>
      <c r="D78" s="41">
        <f t="shared" si="13"/>
        <v>120000</v>
      </c>
      <c r="E78" s="41">
        <f t="shared" si="14"/>
        <v>96000</v>
      </c>
      <c r="F78" s="65"/>
      <c r="G78" s="43">
        <f t="shared" si="15"/>
        <v>24000</v>
      </c>
    </row>
    <row r="79" spans="1:7" ht="15" customHeight="1">
      <c r="A79" s="40" t="s">
        <v>57</v>
      </c>
      <c r="B79" s="45">
        <v>156</v>
      </c>
      <c r="C79" s="77" t="s">
        <v>105</v>
      </c>
      <c r="D79" s="41">
        <f t="shared" si="13"/>
        <v>117000</v>
      </c>
      <c r="E79" s="41">
        <f t="shared" si="14"/>
        <v>93600</v>
      </c>
      <c r="F79" s="45"/>
      <c r="G79" s="43">
        <f t="shared" si="15"/>
        <v>23400</v>
      </c>
    </row>
    <row r="80" spans="1:7" ht="15" customHeight="1">
      <c r="A80" s="53" t="s">
        <v>58</v>
      </c>
      <c r="B80" s="45">
        <v>78</v>
      </c>
      <c r="C80" s="77" t="s">
        <v>105</v>
      </c>
      <c r="D80" s="41">
        <f t="shared" si="13"/>
        <v>58500</v>
      </c>
      <c r="E80" s="41">
        <f t="shared" si="14"/>
        <v>46800</v>
      </c>
      <c r="F80" s="45"/>
      <c r="G80" s="43">
        <f t="shared" si="15"/>
        <v>11700</v>
      </c>
    </row>
    <row r="81" spans="1:7" ht="15" customHeight="1">
      <c r="A81" s="39" t="s">
        <v>59</v>
      </c>
      <c r="B81" s="45">
        <v>164</v>
      </c>
      <c r="C81" s="77" t="s">
        <v>105</v>
      </c>
      <c r="D81" s="41">
        <f t="shared" si="13"/>
        <v>123000</v>
      </c>
      <c r="E81" s="41">
        <f t="shared" si="14"/>
        <v>98400</v>
      </c>
      <c r="F81" s="45"/>
      <c r="G81" s="43">
        <f t="shared" si="15"/>
        <v>24600</v>
      </c>
    </row>
    <row r="82" spans="1:7" ht="15" customHeight="1">
      <c r="A82" s="40" t="s">
        <v>60</v>
      </c>
      <c r="B82" s="45">
        <v>96</v>
      </c>
      <c r="C82" s="77" t="s">
        <v>105</v>
      </c>
      <c r="D82" s="41">
        <f t="shared" si="13"/>
        <v>72000</v>
      </c>
      <c r="E82" s="41">
        <f t="shared" si="14"/>
        <v>57600</v>
      </c>
      <c r="F82" s="45"/>
      <c r="G82" s="43">
        <f t="shared" si="15"/>
        <v>14400</v>
      </c>
    </row>
    <row r="83" spans="1:7" s="5" customFormat="1" ht="15" customHeight="1">
      <c r="A83" s="22" t="s">
        <v>61</v>
      </c>
      <c r="B83" s="16">
        <v>1035</v>
      </c>
      <c r="C83" s="77" t="s">
        <v>105</v>
      </c>
      <c r="D83" s="19">
        <f t="shared" si="13"/>
        <v>776250</v>
      </c>
      <c r="E83" s="36">
        <f>E84+E85</f>
        <v>338550</v>
      </c>
      <c r="F83" s="36">
        <f>F84+F85</f>
        <v>13200</v>
      </c>
      <c r="G83" s="36">
        <f>G84+G85</f>
        <v>424500</v>
      </c>
    </row>
    <row r="84" spans="1:7" s="5" customFormat="1" ht="15" customHeight="1">
      <c r="A84" s="53" t="s">
        <v>0</v>
      </c>
      <c r="B84" s="45">
        <v>22</v>
      </c>
      <c r="C84" s="77" t="s">
        <v>105</v>
      </c>
      <c r="D84" s="41">
        <f t="shared" si="13"/>
        <v>16500</v>
      </c>
      <c r="E84" s="45">
        <f>D84*0.2</f>
        <v>3300</v>
      </c>
      <c r="F84" s="45">
        <f>D84*0.8</f>
        <v>13200</v>
      </c>
      <c r="G84" s="54"/>
    </row>
    <row r="85" spans="1:7" ht="15" customHeight="1">
      <c r="A85" s="53" t="s">
        <v>10</v>
      </c>
      <c r="B85" s="8">
        <v>1013</v>
      </c>
      <c r="C85" s="77" t="s">
        <v>105</v>
      </c>
      <c r="D85" s="27">
        <f>SUM(D86:D96)</f>
        <v>759750</v>
      </c>
      <c r="E85" s="27">
        <f>SUM(E86:E96)</f>
        <v>335250</v>
      </c>
      <c r="F85" s="27">
        <f>SUM(F86:F96)</f>
        <v>0</v>
      </c>
      <c r="G85" s="27">
        <f>SUM(G86:G96)</f>
        <v>424500</v>
      </c>
    </row>
    <row r="86" spans="1:7" ht="15" customHeight="1">
      <c r="A86" s="44" t="s">
        <v>62</v>
      </c>
      <c r="B86" s="56">
        <v>31</v>
      </c>
      <c r="C86" s="77" t="s">
        <v>105</v>
      </c>
      <c r="D86" s="41">
        <f aca="true" t="shared" si="16" ref="D86:D98">B86*750</f>
        <v>23250</v>
      </c>
      <c r="E86" s="45">
        <f aca="true" t="shared" si="17" ref="E86:E91">D86*0.2</f>
        <v>4650</v>
      </c>
      <c r="F86" s="56"/>
      <c r="G86" s="42">
        <f aca="true" t="shared" si="18" ref="G86:G91">D86*0.8</f>
        <v>18600</v>
      </c>
    </row>
    <row r="87" spans="1:7" s="5" customFormat="1" ht="15" customHeight="1">
      <c r="A87" s="53" t="s">
        <v>63</v>
      </c>
      <c r="B87" s="45">
        <v>0</v>
      </c>
      <c r="C87" s="77" t="s">
        <v>105</v>
      </c>
      <c r="D87" s="41">
        <f t="shared" si="16"/>
        <v>0</v>
      </c>
      <c r="E87" s="45">
        <f t="shared" si="17"/>
        <v>0</v>
      </c>
      <c r="F87" s="54"/>
      <c r="G87" s="42">
        <f t="shared" si="18"/>
        <v>0</v>
      </c>
    </row>
    <row r="88" spans="1:7" s="5" customFormat="1" ht="15" customHeight="1">
      <c r="A88" s="53" t="s">
        <v>64</v>
      </c>
      <c r="B88" s="45">
        <v>22</v>
      </c>
      <c r="C88" s="77" t="s">
        <v>105</v>
      </c>
      <c r="D88" s="41">
        <f t="shared" si="16"/>
        <v>16500</v>
      </c>
      <c r="E88" s="45">
        <f t="shared" si="17"/>
        <v>3300</v>
      </c>
      <c r="F88" s="54"/>
      <c r="G88" s="42">
        <f t="shared" si="18"/>
        <v>13200</v>
      </c>
    </row>
    <row r="89" spans="1:7" ht="15" customHeight="1">
      <c r="A89" s="53" t="s">
        <v>65</v>
      </c>
      <c r="B89" s="56">
        <v>135</v>
      </c>
      <c r="C89" s="77" t="s">
        <v>105</v>
      </c>
      <c r="D89" s="41">
        <f t="shared" si="16"/>
        <v>101250</v>
      </c>
      <c r="E89" s="45">
        <f t="shared" si="17"/>
        <v>20250</v>
      </c>
      <c r="F89" s="54"/>
      <c r="G89" s="42">
        <f t="shared" si="18"/>
        <v>81000</v>
      </c>
    </row>
    <row r="90" spans="1:7" s="5" customFormat="1" ht="15" customHeight="1">
      <c r="A90" s="53" t="s">
        <v>66</v>
      </c>
      <c r="B90" s="45">
        <v>171</v>
      </c>
      <c r="C90" s="77" t="s">
        <v>105</v>
      </c>
      <c r="D90" s="41">
        <f t="shared" si="16"/>
        <v>128250</v>
      </c>
      <c r="E90" s="42">
        <f t="shared" si="17"/>
        <v>25650</v>
      </c>
      <c r="F90" s="45"/>
      <c r="G90" s="42">
        <f t="shared" si="18"/>
        <v>102600</v>
      </c>
    </row>
    <row r="91" spans="1:7" ht="15" customHeight="1">
      <c r="A91" s="53" t="s">
        <v>67</v>
      </c>
      <c r="B91" s="45">
        <v>43</v>
      </c>
      <c r="C91" s="77" t="s">
        <v>105</v>
      </c>
      <c r="D91" s="41">
        <f t="shared" si="16"/>
        <v>32250</v>
      </c>
      <c r="E91" s="42">
        <f t="shared" si="17"/>
        <v>6450</v>
      </c>
      <c r="F91" s="45"/>
      <c r="G91" s="42">
        <f t="shared" si="18"/>
        <v>25800</v>
      </c>
    </row>
    <row r="92" spans="1:7" ht="15" customHeight="1">
      <c r="A92" s="53" t="s">
        <v>68</v>
      </c>
      <c r="B92" s="45">
        <v>105</v>
      </c>
      <c r="C92" s="77" t="s">
        <v>105</v>
      </c>
      <c r="D92" s="41">
        <f t="shared" si="16"/>
        <v>78750</v>
      </c>
      <c r="E92" s="42">
        <f>D92*0.6</f>
        <v>47250</v>
      </c>
      <c r="F92" s="45"/>
      <c r="G92" s="42">
        <f>D92*0.4</f>
        <v>31500</v>
      </c>
    </row>
    <row r="93" spans="1:7" ht="15" customHeight="1">
      <c r="A93" s="53" t="s">
        <v>69</v>
      </c>
      <c r="B93" s="45">
        <v>168</v>
      </c>
      <c r="C93" s="77" t="s">
        <v>105</v>
      </c>
      <c r="D93" s="41">
        <f t="shared" si="16"/>
        <v>126000</v>
      </c>
      <c r="E93" s="42">
        <f>D93*0.6</f>
        <v>75600</v>
      </c>
      <c r="F93" s="45"/>
      <c r="G93" s="42">
        <f>D93*0.4</f>
        <v>50400</v>
      </c>
    </row>
    <row r="94" spans="1:7" ht="15" customHeight="1">
      <c r="A94" s="53" t="s">
        <v>70</v>
      </c>
      <c r="B94" s="45">
        <v>141</v>
      </c>
      <c r="C94" s="77" t="s">
        <v>105</v>
      </c>
      <c r="D94" s="41">
        <f t="shared" si="16"/>
        <v>105750</v>
      </c>
      <c r="E94" s="42">
        <f>D94*0.6</f>
        <v>63450</v>
      </c>
      <c r="F94" s="45"/>
      <c r="G94" s="42">
        <f>D94*0.4</f>
        <v>42300</v>
      </c>
    </row>
    <row r="95" spans="1:7" ht="15" customHeight="1">
      <c r="A95" s="53" t="s">
        <v>71</v>
      </c>
      <c r="B95" s="45">
        <v>73</v>
      </c>
      <c r="C95" s="77" t="s">
        <v>105</v>
      </c>
      <c r="D95" s="41">
        <f t="shared" si="16"/>
        <v>54750</v>
      </c>
      <c r="E95" s="42">
        <f>D95*0.6</f>
        <v>32850</v>
      </c>
      <c r="F95" s="45"/>
      <c r="G95" s="42">
        <f>D95*0.4</f>
        <v>21900</v>
      </c>
    </row>
    <row r="96" spans="1:7" ht="15" customHeight="1">
      <c r="A96" s="53" t="s">
        <v>72</v>
      </c>
      <c r="B96" s="45">
        <v>124</v>
      </c>
      <c r="C96" s="77" t="s">
        <v>105</v>
      </c>
      <c r="D96" s="41">
        <f t="shared" si="16"/>
        <v>93000</v>
      </c>
      <c r="E96" s="42">
        <f>D96*0.6</f>
        <v>55800</v>
      </c>
      <c r="F96" s="45"/>
      <c r="G96" s="42">
        <f>D96*0.4</f>
        <v>37200</v>
      </c>
    </row>
    <row r="97" spans="1:7" ht="15" customHeight="1">
      <c r="A97" s="26" t="s">
        <v>73</v>
      </c>
      <c r="B97" s="2">
        <v>1474</v>
      </c>
      <c r="C97" s="77" t="s">
        <v>105</v>
      </c>
      <c r="D97" s="19">
        <f t="shared" si="16"/>
        <v>1105500</v>
      </c>
      <c r="E97" s="76">
        <f>E98+E99</f>
        <v>851550</v>
      </c>
      <c r="F97" s="76">
        <f>F98+F99</f>
        <v>22800</v>
      </c>
      <c r="G97" s="76">
        <f>G98+G99</f>
        <v>231150</v>
      </c>
    </row>
    <row r="98" spans="1:7" s="5" customFormat="1" ht="15" customHeight="1">
      <c r="A98" s="66" t="s">
        <v>0</v>
      </c>
      <c r="B98" s="67">
        <v>76</v>
      </c>
      <c r="C98" s="77" t="s">
        <v>105</v>
      </c>
      <c r="D98" s="41">
        <f t="shared" si="16"/>
        <v>57000</v>
      </c>
      <c r="E98" s="42">
        <f>D98*0.6</f>
        <v>34200</v>
      </c>
      <c r="F98" s="67">
        <f>D98*0.4</f>
        <v>22800</v>
      </c>
      <c r="G98" s="45"/>
    </row>
    <row r="99" spans="1:7" ht="15" customHeight="1">
      <c r="A99" s="66" t="s">
        <v>10</v>
      </c>
      <c r="B99" s="37">
        <v>1398</v>
      </c>
      <c r="C99" s="77" t="s">
        <v>105</v>
      </c>
      <c r="D99" s="27">
        <f>SUM(D100:D109)</f>
        <v>1048500</v>
      </c>
      <c r="E99" s="27">
        <f>SUM(E100:E109)</f>
        <v>817350</v>
      </c>
      <c r="F99" s="27">
        <f>SUM(F100:F109)</f>
        <v>0</v>
      </c>
      <c r="G99" s="27">
        <f>SUM(G100:G109)</f>
        <v>231150</v>
      </c>
    </row>
    <row r="100" spans="1:7" ht="15" customHeight="1">
      <c r="A100" s="66" t="s">
        <v>74</v>
      </c>
      <c r="B100" s="67">
        <v>49</v>
      </c>
      <c r="C100" s="77" t="s">
        <v>105</v>
      </c>
      <c r="D100" s="41">
        <f aca="true" t="shared" si="19" ref="D100:D109">B100*750</f>
        <v>36750</v>
      </c>
      <c r="E100" s="42">
        <f>D100*0.6</f>
        <v>22050</v>
      </c>
      <c r="F100" s="68"/>
      <c r="G100" s="42">
        <f>D100*0.4</f>
        <v>14700</v>
      </c>
    </row>
    <row r="101" spans="1:7" ht="15" customHeight="1">
      <c r="A101" s="46" t="s">
        <v>75</v>
      </c>
      <c r="B101" s="12">
        <v>69</v>
      </c>
      <c r="C101" s="77" t="s">
        <v>105</v>
      </c>
      <c r="D101" s="41">
        <f t="shared" si="19"/>
        <v>51750</v>
      </c>
      <c r="E101" s="41">
        <f aca="true" t="shared" si="20" ref="E101:E107">D101*0.8</f>
        <v>41400</v>
      </c>
      <c r="F101" s="12"/>
      <c r="G101" s="43">
        <f aca="true" t="shared" si="21" ref="G101:G107">D101*0.2</f>
        <v>10350</v>
      </c>
    </row>
    <row r="102" spans="1:7" ht="15" customHeight="1">
      <c r="A102" s="46" t="s">
        <v>76</v>
      </c>
      <c r="B102" s="69">
        <v>24</v>
      </c>
      <c r="C102" s="77" t="s">
        <v>105</v>
      </c>
      <c r="D102" s="41">
        <f t="shared" si="19"/>
        <v>18000</v>
      </c>
      <c r="E102" s="41">
        <f t="shared" si="20"/>
        <v>14400</v>
      </c>
      <c r="F102" s="70"/>
      <c r="G102" s="43">
        <f t="shared" si="21"/>
        <v>3600</v>
      </c>
    </row>
    <row r="103" spans="1:7" ht="15" customHeight="1">
      <c r="A103" s="46" t="s">
        <v>77</v>
      </c>
      <c r="B103" s="71">
        <v>30</v>
      </c>
      <c r="C103" s="77" t="s">
        <v>105</v>
      </c>
      <c r="D103" s="41">
        <f t="shared" si="19"/>
        <v>22500</v>
      </c>
      <c r="E103" s="41">
        <f t="shared" si="20"/>
        <v>18000</v>
      </c>
      <c r="F103" s="71"/>
      <c r="G103" s="43">
        <f t="shared" si="21"/>
        <v>4500</v>
      </c>
    </row>
    <row r="104" spans="1:7" ht="15" customHeight="1">
      <c r="A104" s="46" t="s">
        <v>78</v>
      </c>
      <c r="B104" s="12">
        <v>66</v>
      </c>
      <c r="C104" s="77" t="s">
        <v>105</v>
      </c>
      <c r="D104" s="41">
        <f t="shared" si="19"/>
        <v>49500</v>
      </c>
      <c r="E104" s="41">
        <f t="shared" si="20"/>
        <v>39600</v>
      </c>
      <c r="F104" s="72"/>
      <c r="G104" s="43">
        <f t="shared" si="21"/>
        <v>9900</v>
      </c>
    </row>
    <row r="105" spans="1:7" ht="15" customHeight="1">
      <c r="A105" s="46" t="s">
        <v>79</v>
      </c>
      <c r="B105" s="12">
        <v>149</v>
      </c>
      <c r="C105" s="77" t="s">
        <v>105</v>
      </c>
      <c r="D105" s="41">
        <f t="shared" si="19"/>
        <v>111750</v>
      </c>
      <c r="E105" s="41">
        <f t="shared" si="20"/>
        <v>89400</v>
      </c>
      <c r="F105" s="12"/>
      <c r="G105" s="43">
        <f t="shared" si="21"/>
        <v>22350</v>
      </c>
    </row>
    <row r="106" spans="1:7" ht="15" customHeight="1">
      <c r="A106" s="46" t="s">
        <v>80</v>
      </c>
      <c r="B106" s="12">
        <v>297</v>
      </c>
      <c r="C106" s="77" t="s">
        <v>105</v>
      </c>
      <c r="D106" s="41">
        <f t="shared" si="19"/>
        <v>222750</v>
      </c>
      <c r="E106" s="41">
        <f t="shared" si="20"/>
        <v>178200</v>
      </c>
      <c r="F106" s="12"/>
      <c r="G106" s="43">
        <f t="shared" si="21"/>
        <v>44550</v>
      </c>
    </row>
    <row r="107" spans="1:7" ht="15" customHeight="1">
      <c r="A107" s="46" t="s">
        <v>81</v>
      </c>
      <c r="B107" s="12">
        <v>508</v>
      </c>
      <c r="C107" s="77" t="s">
        <v>105</v>
      </c>
      <c r="D107" s="41">
        <f t="shared" si="19"/>
        <v>381000</v>
      </c>
      <c r="E107" s="41">
        <f t="shared" si="20"/>
        <v>304800</v>
      </c>
      <c r="F107" s="12"/>
      <c r="G107" s="43">
        <f t="shared" si="21"/>
        <v>76200</v>
      </c>
    </row>
    <row r="108" spans="1:7" ht="15" customHeight="1">
      <c r="A108" s="73" t="s">
        <v>82</v>
      </c>
      <c r="B108" s="74">
        <v>47</v>
      </c>
      <c r="C108" s="77" t="s">
        <v>105</v>
      </c>
      <c r="D108" s="41">
        <f t="shared" si="19"/>
        <v>35250</v>
      </c>
      <c r="E108" s="42">
        <f>D108*0.4</f>
        <v>14100</v>
      </c>
      <c r="F108" s="74"/>
      <c r="G108" s="42">
        <f>D108*0.6</f>
        <v>21150</v>
      </c>
    </row>
    <row r="109" spans="1:7" ht="15" customHeight="1">
      <c r="A109" s="46" t="s">
        <v>83</v>
      </c>
      <c r="B109" s="12">
        <v>159</v>
      </c>
      <c r="C109" s="77" t="s">
        <v>105</v>
      </c>
      <c r="D109" s="41">
        <f t="shared" si="19"/>
        <v>119250</v>
      </c>
      <c r="E109" s="41">
        <f>D109*0.8</f>
        <v>95400</v>
      </c>
      <c r="F109" s="12"/>
      <c r="G109" s="43">
        <f>D109*0.2</f>
        <v>23850</v>
      </c>
    </row>
  </sheetData>
  <sheetProtection password="CCFB" sheet="1" objects="1" scenarios="1"/>
  <mergeCells count="6">
    <mergeCell ref="D3:G3"/>
    <mergeCell ref="A1:G1"/>
    <mergeCell ref="A2:G2"/>
    <mergeCell ref="A3:A4"/>
    <mergeCell ref="B3:B4"/>
    <mergeCell ref="C3:C4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2009-05-31T04:50:10Z</cp:lastPrinted>
  <dcterms:created xsi:type="dcterms:W3CDTF">1996-12-17T01:32:42Z</dcterms:created>
  <dcterms:modified xsi:type="dcterms:W3CDTF">2009-08-13T16:46:44Z</dcterms:modified>
  <cp:category/>
  <cp:version/>
  <cp:contentType/>
  <cp:contentStatus/>
</cp:coreProperties>
</file>